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firstSheet="1" activeTab="4"/>
  </bookViews>
  <sheets>
    <sheet name="BS-3rd Qtr2003" sheetId="1" r:id="rId1"/>
    <sheet name="IS-3rd Qtr2003" sheetId="2" r:id="rId2"/>
    <sheet name="CF-3rd Qtr2003" sheetId="3" r:id="rId3"/>
    <sheet name="CE-3rd Qtr 2003" sheetId="4" r:id="rId4"/>
    <sheet name="Sheet3" sheetId="5" r:id="rId5"/>
  </sheets>
  <definedNames>
    <definedName name="_xlnm.Print_Area" localSheetId="2">'CF-3rd Qtr2003'!$A$1:$G$34</definedName>
    <definedName name="_xlnm.Print_Area" localSheetId="1">'IS-3rd Qtr2003'!$A$1:$N$81</definedName>
  </definedNames>
  <calcPr fullCalcOnLoad="1"/>
</workbook>
</file>

<file path=xl/sharedStrings.xml><?xml version="1.0" encoding="utf-8"?>
<sst xmlns="http://schemas.openxmlformats.org/spreadsheetml/2006/main" count="213" uniqueCount="105">
  <si>
    <t xml:space="preserve">      QUALITY  CONCRETE  HOLDINGS  BHD</t>
  </si>
  <si>
    <t>AS  AT</t>
  </si>
  <si>
    <t>CURRENT</t>
  </si>
  <si>
    <t>QUARTER</t>
  </si>
  <si>
    <t>RM'000</t>
  </si>
  <si>
    <t>Current Assets</t>
  </si>
  <si>
    <t>Short Term Investments</t>
  </si>
  <si>
    <t>Current Liabilities</t>
  </si>
  <si>
    <t>Short Term Borrowings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</si>
  <si>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</si>
  <si>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</si>
  <si>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</si>
  <si>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</si>
  <si>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</si>
  <si>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</si>
  <si>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</si>
  <si>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</si>
  <si>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</si>
  <si>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</si>
  <si>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</si>
  <si>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QUALITY  CONCRETE  HOLDINGS  BHD</t>
  </si>
  <si>
    <t>QUARTERLY  REPORT</t>
  </si>
  <si>
    <t>TO DATE</t>
  </si>
  <si>
    <t>Revenue</t>
  </si>
  <si>
    <t>Net tangible assets per share (RM)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</si>
  <si>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</si>
  <si>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</si>
  <si>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</si>
  <si>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</si>
  <si>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</si>
  <si>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</si>
  <si>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</si>
  <si>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</si>
  <si>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</si>
  <si>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 xml:space="preserve">Cash </t>
  </si>
  <si>
    <t>Trade payables</t>
  </si>
  <si>
    <t>Other payables</t>
  </si>
  <si>
    <t>Deferred taxation</t>
  </si>
  <si>
    <t>Total</t>
  </si>
  <si>
    <t>Total Shareholders Fund &amp; Long Term Liabilities</t>
  </si>
  <si>
    <t>Development cost</t>
  </si>
  <si>
    <t>ENDED</t>
  </si>
  <si>
    <t>9 MONTH</t>
  </si>
  <si>
    <t>CUMULATIVE</t>
  </si>
  <si>
    <t>COMPARATIVE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</si>
  <si>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</si>
  <si>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</si>
  <si>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</si>
  <si>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</si>
  <si>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</si>
  <si>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</si>
  <si>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</si>
  <si>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</si>
  <si>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</si>
  <si>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</si>
  <si>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</si>
  <si>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  - Diluted</t>
  </si>
  <si>
    <t xml:space="preserve">(The Condensed Consolidated Income Statements should be read in conjunction with the </t>
  </si>
  <si>
    <t xml:space="preserve">  Annual Financial Report for the year ended 31st January 2002)</t>
  </si>
  <si>
    <t>For the quarter ended 31 Oct 2002</t>
  </si>
  <si>
    <t>As at 31 October 2002</t>
  </si>
  <si>
    <t>AS AT</t>
  </si>
  <si>
    <t xml:space="preserve">(The Condensed Consolidated Balance Sheets should be read in conjunction with the </t>
  </si>
  <si>
    <t>Net cash used in investing activities</t>
  </si>
  <si>
    <t xml:space="preserve">  cash equivalents</t>
  </si>
  <si>
    <t>Cash and cash equivalents at the beginning</t>
  </si>
  <si>
    <t xml:space="preserve">Cash and cash equivalents at the end of the </t>
  </si>
  <si>
    <t>For quarter ended 31 October 2002</t>
  </si>
  <si>
    <t>Reserve</t>
  </si>
  <si>
    <t>Revaluation</t>
  </si>
  <si>
    <t>Retained</t>
  </si>
  <si>
    <t>Profits</t>
  </si>
  <si>
    <t>9 Month quarter</t>
  </si>
  <si>
    <t>ended 31 Oct 2002</t>
  </si>
  <si>
    <t>Movements during</t>
  </si>
  <si>
    <t>the period (cumulative)</t>
  </si>
  <si>
    <t xml:space="preserve">Balance at end </t>
  </si>
  <si>
    <t>of period</t>
  </si>
  <si>
    <t>Balance at beginning</t>
  </si>
  <si>
    <t>of year</t>
  </si>
  <si>
    <t>ended 31 Oct 2001</t>
  </si>
  <si>
    <t>(proof)</t>
  </si>
  <si>
    <t xml:space="preserve">(The Condensed Consolidated Statements of Changes in Equity should be read in conjunction </t>
  </si>
  <si>
    <t xml:space="preserve">  with the Annual Financial Report for the year ended 31st January 2002)</t>
  </si>
  <si>
    <t>Capital</t>
  </si>
  <si>
    <t xml:space="preserve">Current </t>
  </si>
  <si>
    <t>Year</t>
  </si>
  <si>
    <t>Todate</t>
  </si>
  <si>
    <t xml:space="preserve">  period</t>
  </si>
  <si>
    <t xml:space="preserve">  of the period</t>
  </si>
  <si>
    <t xml:space="preserve">Net increase in cash and </t>
  </si>
  <si>
    <t>Net cash used in financing activities</t>
  </si>
  <si>
    <t>Net cash from operating activities</t>
  </si>
  <si>
    <t>Note: There are no comparative figures as this is the first interim financial report prepared in accordance</t>
  </si>
  <si>
    <t xml:space="preserve">         with MASB 26 Interim Financial Reporting.</t>
  </si>
  <si>
    <t xml:space="preserve">(The unaudited Condensed Consolidated Cash Flow Statements should be read in conjunction with the </t>
  </si>
  <si>
    <t>Unaudited Condensed Consolidated Cash Flow Statement</t>
  </si>
  <si>
    <t>For the period ended 31st October 2002</t>
  </si>
  <si>
    <t>Unaudited Condensed Consolidated Statement of Changes in Equity</t>
  </si>
  <si>
    <t>Unaudited Condensed Consolidated Balance Sheets</t>
  </si>
  <si>
    <t>Unaudited Condensed Consolidated Income Statements</t>
  </si>
  <si>
    <t>Non-Current Assets</t>
  </si>
  <si>
    <t>Others - other receivables, deposits &amp; prepayments</t>
  </si>
  <si>
    <t>Tax assets/ Tax payables</t>
  </si>
  <si>
    <t xml:space="preserve">Net current assets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</si>
</sst>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* #,##0_);_(* \(#,##0\);_(* &quot;-&quot;_);_(@_)"/>
    <numFmt numFmtId="178" formatCode="_(&quot;RM&quot;* #,##0.00_);_(&quot;RM&quot;* \(#,##0.00\);_(&quot;RM&quot;* &quot;-&quot;??_);_(@_)"/>
    <numFmt numFmtId="179" formatCode="_(* #,##0.00_);_(* \(#,##0.00\);_(* &quot;-&quot;??_);_(@_)"/>
    <numFmt numFmtId="180" formatCode="_(* #,##0_);_(* \(#,##0\);_(* &quot;-&quot;??_);_(@_)"/>
    <numFmt numFmtId="181" formatCode="#,##0.0_);[Red]\(#,##0.0\)"/>
    <numFmt numFmtId="182" formatCode="_(* #,##0.0_);_(* \(#,##0.0\);_(* &quot;-&quot;??_);_(@_)"/>
    <numFmt numFmtId="183" formatCode="#,##0.000_);[Red]\(#,##0.000\)"/>
    <numFmt numFmtId="184" formatCode="#,##0.0000_);[Red]\(#,##0.0000\)"/>
    <numFmt numFmtId="185" formatCode="#,##0;[Red]\(#,##0\)"/>
    <numFmt numFmtId="186" formatCode="_(* #,##0.000_);_(* \(#,##0.000\);_(* &quot;-&quot;??_);_(@_)"/>
    <numFmt numFmtId="187" formatCode="_(* #,##0.0000_);_(* \(#,##0.0000\);_(* &quot;-&quot;??_);_(@_)"/>
    <numFmt numFmtId="188" formatCode="#,##0;[Red]\(##,#00\)"/>
    <numFmt numFmtId="189" formatCode="#,##0.00;[Red]\(#,##0.00\)"/>
    <numFmt numFmtId="190" formatCode="_ * #,##0.0_ ;_ * \-#,##0.0_ ;_ * &quot;-&quot;??_ ;_ @_ "/>
    <numFmt numFmtId="191" formatCode="_ * #,##0_ ;_ * \-#,##0_ ;_ * &quot;-&quot;??_ ;_ @_ "/>
    <numFmt numFmtId="192" formatCode="#,##0.0;[Red]\-#,##0.0"/>
  </numFmts>
  <fonts count="10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9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3" fillId="0" borderId="0" xfId="17" applyNumberFormat="1" applyFont="1" applyAlignment="1">
      <alignment horizontal="left" vertical="center"/>
    </xf>
    <xf numFmtId="180" fontId="5" fillId="0" borderId="0" xfId="17" applyNumberFormat="1" applyFont="1" applyAlignment="1" quotePrefix="1">
      <alignment horizontal="left" vertical="center"/>
    </xf>
    <xf numFmtId="179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0" fontId="1" fillId="0" borderId="0" xfId="17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179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0" fontId="5" fillId="0" borderId="0" xfId="17" applyNumberFormat="1" applyFont="1" applyFill="1" applyAlignment="1" quotePrefix="1">
      <alignment horizontal="left" vertical="center"/>
    </xf>
    <xf numFmtId="180" fontId="0" fillId="0" borderId="0" xfId="0" applyNumberFormat="1" applyFill="1" applyAlignment="1">
      <alignment/>
    </xf>
    <xf numFmtId="180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/>
    </xf>
    <xf numFmtId="180" fontId="1" fillId="0" borderId="0" xfId="17" applyNumberFormat="1" applyFont="1" applyFill="1" applyAlignment="1">
      <alignment/>
    </xf>
    <xf numFmtId="179" fontId="1" fillId="0" borderId="0" xfId="17" applyFont="1" applyFill="1" applyAlignment="1">
      <alignment/>
    </xf>
    <xf numFmtId="38" fontId="1" fillId="0" borderId="2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1" fillId="0" borderId="3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38" fontId="1" fillId="0" borderId="4" xfId="0" applyNumberFormat="1" applyFont="1" applyFill="1" applyBorder="1" applyAlignment="1">
      <alignment vertical="center"/>
    </xf>
    <xf numFmtId="185" fontId="1" fillId="0" borderId="4" xfId="0" applyNumberFormat="1" applyFont="1" applyFill="1" applyBorder="1" applyAlignment="1">
      <alignment vertical="center"/>
    </xf>
    <xf numFmtId="179" fontId="1" fillId="0" borderId="4" xfId="17" applyFont="1" applyFill="1" applyBorder="1" applyAlignment="1">
      <alignment vertical="center"/>
    </xf>
    <xf numFmtId="180" fontId="1" fillId="0" borderId="1" xfId="17" applyNumberFormat="1" applyFont="1" applyFill="1" applyBorder="1" applyAlignment="1">
      <alignment vertical="center"/>
    </xf>
    <xf numFmtId="179" fontId="1" fillId="0" borderId="1" xfId="17" applyFont="1" applyFill="1" applyBorder="1" applyAlignment="1">
      <alignment vertical="center"/>
    </xf>
    <xf numFmtId="3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85" fontId="1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Fill="1" applyAlignment="1">
      <alignment horizontal="center"/>
    </xf>
    <xf numFmtId="185" fontId="7" fillId="0" borderId="0" xfId="0" applyNumberFormat="1" applyFont="1" applyAlignment="1">
      <alignment horizontal="center"/>
    </xf>
    <xf numFmtId="185" fontId="7" fillId="0" borderId="0" xfId="0" applyNumberFormat="1" applyFont="1" applyFill="1" applyAlignment="1">
      <alignment horizontal="center"/>
    </xf>
    <xf numFmtId="185" fontId="1" fillId="0" borderId="0" xfId="17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0" fillId="0" borderId="4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0" fillId="2" borderId="0" xfId="0" applyNumberFormat="1" applyFill="1" applyAlignment="1">
      <alignment/>
    </xf>
    <xf numFmtId="185" fontId="1" fillId="0" borderId="4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0" fontId="1" fillId="0" borderId="4" xfId="17" applyNumberFormat="1" applyFont="1" applyFill="1" applyBorder="1" applyAlignment="1">
      <alignment vertical="center"/>
    </xf>
    <xf numFmtId="185" fontId="0" fillId="0" borderId="4" xfId="15" applyNumberFormat="1" applyBorder="1" applyAlignment="1">
      <alignment/>
    </xf>
    <xf numFmtId="40" fontId="1" fillId="0" borderId="1" xfId="0" applyNumberFormat="1" applyFont="1" applyFill="1" applyBorder="1" applyAlignment="1">
      <alignment vertical="center"/>
    </xf>
    <xf numFmtId="18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04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990600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90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990600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90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4">
      <selection activeCell="C50" sqref="C50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41.7109375" style="0" customWidth="1"/>
    <col min="4" max="4" width="16.8515625" style="35" customWidth="1"/>
    <col min="5" max="5" width="2.7109375" style="35" customWidth="1"/>
    <col min="6" max="6" width="14.421875" style="35" customWidth="1"/>
    <col min="7" max="7" width="4.140625" style="0" customWidth="1"/>
  </cols>
  <sheetData>
    <row r="1" spans="1:8" ht="13.5">
      <c r="A1" s="1"/>
      <c r="B1" s="1"/>
      <c r="C1" s="2"/>
      <c r="D1" s="23"/>
      <c r="E1" s="23"/>
      <c r="F1" s="26"/>
      <c r="G1" s="4"/>
      <c r="H1" s="4"/>
    </row>
    <row r="2" spans="1:8" ht="17.25">
      <c r="A2" s="1"/>
      <c r="B2" s="1"/>
      <c r="C2" s="5" t="s">
        <v>0</v>
      </c>
      <c r="D2" s="38"/>
      <c r="E2" s="36"/>
      <c r="F2" s="26"/>
      <c r="G2" s="4"/>
      <c r="H2" s="4"/>
    </row>
    <row r="3" spans="1:8" ht="13.5">
      <c r="A3" s="1"/>
      <c r="B3" s="1"/>
      <c r="C3" s="7"/>
      <c r="D3" s="28"/>
      <c r="E3" s="28"/>
      <c r="F3" s="27"/>
      <c r="G3" s="8"/>
      <c r="H3" s="8"/>
    </row>
    <row r="4" spans="1:8" ht="16.5">
      <c r="A4" s="9" t="s">
        <v>99</v>
      </c>
      <c r="B4" s="10"/>
      <c r="C4" s="10"/>
      <c r="D4" s="12"/>
      <c r="E4" s="12"/>
      <c r="F4" s="12"/>
      <c r="G4" s="10"/>
      <c r="H4" s="10"/>
    </row>
    <row r="5" spans="1:8" ht="16.5">
      <c r="A5" s="9" t="s">
        <v>60</v>
      </c>
      <c r="B5" s="10"/>
      <c r="C5" s="10"/>
      <c r="D5" s="12"/>
      <c r="E5" s="12"/>
      <c r="F5" s="12"/>
      <c r="G5" s="10"/>
      <c r="H5" s="10"/>
    </row>
    <row r="6" spans="1:8" ht="14.25" thickBot="1">
      <c r="A6" s="3" t="s">
        <v>9</v>
      </c>
      <c r="B6" s="11"/>
      <c r="C6" s="11"/>
      <c r="D6" s="39"/>
      <c r="E6" s="39"/>
      <c r="F6" s="39"/>
      <c r="G6" s="11"/>
      <c r="H6" s="10"/>
    </row>
    <row r="7" spans="1:8" ht="17.25" thickTop="1">
      <c r="A7" s="9"/>
      <c r="B7" s="10"/>
      <c r="C7" s="10"/>
      <c r="D7" s="40"/>
      <c r="E7" s="12"/>
      <c r="F7" s="12"/>
      <c r="G7" s="10"/>
      <c r="H7" s="10"/>
    </row>
    <row r="8" spans="1:8" ht="16.5">
      <c r="A8" s="9"/>
      <c r="B8" s="10"/>
      <c r="C8" s="10"/>
      <c r="D8" s="40" t="s">
        <v>61</v>
      </c>
      <c r="E8" s="12"/>
      <c r="F8" s="93" t="s">
        <v>1</v>
      </c>
      <c r="G8" s="93"/>
      <c r="H8" s="10"/>
    </row>
    <row r="9" spans="1:8" ht="15">
      <c r="A9" s="15"/>
      <c r="B9" s="10"/>
      <c r="C9" s="10"/>
      <c r="D9" s="41">
        <v>37560</v>
      </c>
      <c r="E9" s="13"/>
      <c r="F9" s="94">
        <v>37287</v>
      </c>
      <c r="G9" s="93"/>
      <c r="H9" s="14"/>
    </row>
    <row r="10" spans="1:8" ht="15">
      <c r="A10" s="15"/>
      <c r="B10" s="10"/>
      <c r="C10" s="10"/>
      <c r="D10" s="40" t="s">
        <v>4</v>
      </c>
      <c r="E10" s="12"/>
      <c r="F10" s="93" t="s">
        <v>4</v>
      </c>
      <c r="G10" s="93"/>
      <c r="H10" s="10"/>
    </row>
    <row r="11" spans="1:8" ht="13.5">
      <c r="A11" s="15"/>
      <c r="B11" s="10" t="s">
        <v>101</v>
      </c>
      <c r="C11" s="10"/>
      <c r="D11" s="12"/>
      <c r="E11" s="12"/>
      <c r="F11" s="12"/>
      <c r="G11" s="10"/>
      <c r="H11" s="10"/>
    </row>
    <row r="12" spans="1:8" ht="13.5">
      <c r="A12" s="15">
        <v>1</v>
      </c>
      <c r="B12" s="10" t="s">
        <v>25</v>
      </c>
      <c r="C12" s="10"/>
      <c r="D12" s="42">
        <v>62580</v>
      </c>
      <c r="E12" s="42"/>
      <c r="F12" s="42">
        <v>61539</v>
      </c>
      <c r="G12" s="16"/>
      <c r="H12" s="16"/>
    </row>
    <row r="13" spans="1:8" ht="13.5">
      <c r="A13" s="15">
        <v>2</v>
      </c>
      <c r="B13" s="10" t="s">
        <v>26</v>
      </c>
      <c r="C13" s="10"/>
      <c r="D13" s="43">
        <v>0</v>
      </c>
      <c r="E13" s="42"/>
      <c r="F13" s="43">
        <v>0</v>
      </c>
      <c r="G13" s="16"/>
      <c r="H13" s="16"/>
    </row>
    <row r="14" spans="1:8" ht="13.5">
      <c r="A14" s="15">
        <v>3</v>
      </c>
      <c r="B14" s="10" t="s">
        <v>27</v>
      </c>
      <c r="C14" s="10"/>
      <c r="D14" s="44">
        <v>0</v>
      </c>
      <c r="E14" s="42"/>
      <c r="F14" s="44">
        <v>0</v>
      </c>
      <c r="G14" s="16"/>
      <c r="H14" s="16"/>
    </row>
    <row r="15" spans="1:8" ht="13.5">
      <c r="A15" s="15">
        <v>4</v>
      </c>
      <c r="B15" s="10" t="s">
        <v>28</v>
      </c>
      <c r="C15" s="10"/>
      <c r="D15" s="43">
        <v>11492</v>
      </c>
      <c r="E15" s="42"/>
      <c r="F15" s="43">
        <v>11509</v>
      </c>
      <c r="G15" s="16"/>
      <c r="H15" s="16"/>
    </row>
    <row r="16" spans="1:8" ht="13.5">
      <c r="A16" s="15">
        <v>5</v>
      </c>
      <c r="B16" s="10" t="s">
        <v>29</v>
      </c>
      <c r="C16" s="10"/>
      <c r="D16" s="43">
        <v>927</v>
      </c>
      <c r="E16" s="42"/>
      <c r="F16" s="44">
        <v>0</v>
      </c>
      <c r="G16" s="16"/>
      <c r="H16" s="16"/>
    </row>
    <row r="17" spans="1:8" ht="13.5">
      <c r="A17" s="15">
        <v>6</v>
      </c>
      <c r="B17" s="10" t="s">
        <v>30</v>
      </c>
      <c r="C17" s="10"/>
      <c r="D17" s="44">
        <v>0</v>
      </c>
      <c r="E17" s="42"/>
      <c r="F17" s="44">
        <v>0</v>
      </c>
      <c r="G17" s="16"/>
      <c r="H17" s="16"/>
    </row>
    <row r="18" spans="1:8" ht="13.5">
      <c r="A18" s="15">
        <v>7</v>
      </c>
      <c r="B18" s="10" t="s">
        <v>31</v>
      </c>
      <c r="C18" s="10"/>
      <c r="D18" s="44">
        <v>0</v>
      </c>
      <c r="E18" s="42"/>
      <c r="F18" s="44">
        <v>0</v>
      </c>
      <c r="G18" s="16"/>
      <c r="H18" s="16"/>
    </row>
    <row r="19" spans="1:8" ht="13.5">
      <c r="A19" s="15"/>
      <c r="B19" s="10"/>
      <c r="C19" s="10"/>
      <c r="D19" s="42"/>
      <c r="E19" s="42"/>
      <c r="F19" s="42"/>
      <c r="G19" s="16"/>
      <c r="H19" s="16"/>
    </row>
    <row r="20" spans="1:8" ht="13.5">
      <c r="A20" s="15">
        <v>8</v>
      </c>
      <c r="B20" s="10" t="s">
        <v>5</v>
      </c>
      <c r="C20" s="10"/>
      <c r="D20" s="42"/>
      <c r="E20" s="42"/>
      <c r="F20" s="42"/>
      <c r="G20" s="16"/>
      <c r="H20" s="16"/>
    </row>
    <row r="21" spans="1:8" ht="15">
      <c r="A21" s="15"/>
      <c r="B21" s="10"/>
      <c r="C21" s="17" t="s">
        <v>32</v>
      </c>
      <c r="D21" s="42">
        <f>36819-D22</f>
        <v>22383</v>
      </c>
      <c r="E21" s="42"/>
      <c r="F21" s="42">
        <v>21442</v>
      </c>
      <c r="G21" s="16"/>
      <c r="H21" s="16"/>
    </row>
    <row r="22" spans="1:8" ht="15">
      <c r="A22" s="15"/>
      <c r="B22" s="10"/>
      <c r="C22" s="17" t="s">
        <v>40</v>
      </c>
      <c r="D22" s="42">
        <v>14436</v>
      </c>
      <c r="E22" s="42"/>
      <c r="F22" s="42">
        <v>15116</v>
      </c>
      <c r="G22" s="16"/>
      <c r="H22" s="16"/>
    </row>
    <row r="23" spans="1:8" ht="15">
      <c r="A23" s="15"/>
      <c r="B23" s="10"/>
      <c r="C23" s="17" t="s">
        <v>33</v>
      </c>
      <c r="D23" s="42">
        <v>59274</v>
      </c>
      <c r="E23" s="42"/>
      <c r="F23" s="42">
        <v>49408</v>
      </c>
      <c r="G23" s="16"/>
      <c r="H23" s="16"/>
    </row>
    <row r="24" spans="1:8" ht="15">
      <c r="A24" s="15"/>
      <c r="B24" s="10"/>
      <c r="C24" s="17" t="s">
        <v>6</v>
      </c>
      <c r="D24" s="43">
        <v>0</v>
      </c>
      <c r="E24" s="42"/>
      <c r="F24" s="43">
        <v>0</v>
      </c>
      <c r="G24" s="16"/>
      <c r="H24" s="16"/>
    </row>
    <row r="25" spans="1:8" ht="15">
      <c r="A25" s="15"/>
      <c r="B25" s="10"/>
      <c r="C25" s="17" t="s">
        <v>34</v>
      </c>
      <c r="D25" s="42">
        <v>3712</v>
      </c>
      <c r="E25" s="42"/>
      <c r="F25" s="42">
        <v>1387</v>
      </c>
      <c r="G25" s="16"/>
      <c r="H25" s="16"/>
    </row>
    <row r="26" spans="1:8" ht="15">
      <c r="A26" s="15"/>
      <c r="B26" s="10"/>
      <c r="C26" s="17" t="s">
        <v>102</v>
      </c>
      <c r="D26" s="42">
        <v>9761</v>
      </c>
      <c r="E26" s="42"/>
      <c r="F26" s="42">
        <v>9974</v>
      </c>
      <c r="G26" s="16"/>
      <c r="H26" s="16"/>
    </row>
    <row r="27" spans="1:8" ht="15">
      <c r="A27" s="15"/>
      <c r="B27" s="10"/>
      <c r="C27" s="17"/>
      <c r="D27" s="42"/>
      <c r="E27" s="42"/>
      <c r="F27" s="42"/>
      <c r="G27" s="16"/>
      <c r="H27" s="16"/>
    </row>
    <row r="28" spans="1:8" ht="15">
      <c r="A28" s="15"/>
      <c r="B28" s="10"/>
      <c r="C28" s="17"/>
      <c r="D28" s="45">
        <f>SUM(D21:D26)</f>
        <v>109566</v>
      </c>
      <c r="E28" s="42"/>
      <c r="F28" s="45">
        <f>SUM(F21:F26)</f>
        <v>97327</v>
      </c>
      <c r="G28" s="16"/>
      <c r="H28" s="16"/>
    </row>
    <row r="29" spans="1:8" ht="13.5">
      <c r="A29" s="15">
        <v>9</v>
      </c>
      <c r="B29" s="10" t="s">
        <v>7</v>
      </c>
      <c r="C29" s="10"/>
      <c r="D29" s="42"/>
      <c r="E29" s="42"/>
      <c r="F29" s="42"/>
      <c r="G29" s="16"/>
      <c r="H29" s="16"/>
    </row>
    <row r="30" spans="1:8" ht="15">
      <c r="A30" s="15"/>
      <c r="B30" s="10"/>
      <c r="C30" s="17" t="s">
        <v>35</v>
      </c>
      <c r="D30" s="42">
        <f>15595</f>
        <v>15595</v>
      </c>
      <c r="E30" s="42"/>
      <c r="F30" s="42">
        <v>12756</v>
      </c>
      <c r="G30" s="16"/>
      <c r="H30" s="16"/>
    </row>
    <row r="31" spans="1:8" ht="15">
      <c r="A31" s="15"/>
      <c r="B31" s="10"/>
      <c r="C31" s="17" t="s">
        <v>36</v>
      </c>
      <c r="D31" s="42">
        <f>7728+789</f>
        <v>8517</v>
      </c>
      <c r="E31" s="42"/>
      <c r="F31" s="42">
        <f>7249+719</f>
        <v>7968</v>
      </c>
      <c r="G31" s="16"/>
      <c r="H31" s="16"/>
    </row>
    <row r="32" spans="1:8" ht="15">
      <c r="A32" s="15"/>
      <c r="B32" s="10"/>
      <c r="C32" s="17" t="s">
        <v>8</v>
      </c>
      <c r="D32" s="42">
        <f>28490+2049</f>
        <v>30539</v>
      </c>
      <c r="E32" s="42"/>
      <c r="F32" s="42">
        <f>26512+1116</f>
        <v>27628</v>
      </c>
      <c r="G32" s="16"/>
      <c r="H32" s="16"/>
    </row>
    <row r="33" spans="1:8" ht="15">
      <c r="A33" s="15"/>
      <c r="B33" s="10"/>
      <c r="C33" s="17" t="s">
        <v>103</v>
      </c>
      <c r="D33" s="46">
        <v>-477</v>
      </c>
      <c r="E33" s="42"/>
      <c r="F33" s="46">
        <v>442</v>
      </c>
      <c r="G33" s="16"/>
      <c r="H33" s="16"/>
    </row>
    <row r="34" spans="1:8" ht="15">
      <c r="A34" s="15"/>
      <c r="B34" s="10"/>
      <c r="C34" s="17"/>
      <c r="D34" s="42"/>
      <c r="E34" s="42"/>
      <c r="F34" s="42"/>
      <c r="G34" s="16"/>
      <c r="H34" s="16"/>
    </row>
    <row r="35" spans="1:8" ht="13.5">
      <c r="A35" s="15"/>
      <c r="B35" s="10"/>
      <c r="C35" s="10"/>
      <c r="D35" s="45">
        <f>SUM(D30:D34)</f>
        <v>54174</v>
      </c>
      <c r="E35" s="42"/>
      <c r="F35" s="45">
        <f>SUM(F30:F34)</f>
        <v>48794</v>
      </c>
      <c r="G35" s="16"/>
      <c r="H35" s="16"/>
    </row>
    <row r="36" spans="1:8" ht="13.5">
      <c r="A36" s="15"/>
      <c r="B36" s="10"/>
      <c r="C36" s="10"/>
      <c r="D36" s="47"/>
      <c r="E36" s="42"/>
      <c r="F36" s="47"/>
      <c r="G36" s="16"/>
      <c r="H36" s="16"/>
    </row>
    <row r="37" spans="1:8" ht="13.5">
      <c r="A37" s="15">
        <v>10</v>
      </c>
      <c r="B37" s="10" t="s">
        <v>104</v>
      </c>
      <c r="C37" s="10"/>
      <c r="D37" s="42">
        <f>+D28-D35+D16</f>
        <v>56319</v>
      </c>
      <c r="E37" s="42"/>
      <c r="F37" s="42">
        <f>+F28-F35</f>
        <v>48533</v>
      </c>
      <c r="G37" s="16"/>
      <c r="H37" s="16"/>
    </row>
    <row r="38" spans="1:8" ht="13.5">
      <c r="A38" s="15"/>
      <c r="B38" s="10"/>
      <c r="C38" s="10"/>
      <c r="D38" s="48"/>
      <c r="E38" s="42"/>
      <c r="F38" s="48"/>
      <c r="G38" s="16" t="s">
        <v>9</v>
      </c>
      <c r="H38" s="16"/>
    </row>
    <row r="39" spans="1:8" ht="14.25" thickBot="1">
      <c r="A39" s="15"/>
      <c r="B39" s="10"/>
      <c r="C39" s="10" t="s">
        <v>38</v>
      </c>
      <c r="D39" s="49">
        <f>+D12+D15+D37+D13</f>
        <v>130391</v>
      </c>
      <c r="E39" s="42"/>
      <c r="F39" s="49">
        <f>+F12+F15+F37+F13</f>
        <v>121581</v>
      </c>
      <c r="G39" s="16"/>
      <c r="H39" s="16"/>
    </row>
    <row r="40" spans="1:8" ht="14.25" thickTop="1">
      <c r="A40" s="15"/>
      <c r="B40" s="10"/>
      <c r="C40" s="10"/>
      <c r="D40" s="42"/>
      <c r="E40" s="42"/>
      <c r="F40" s="42"/>
      <c r="G40" s="16"/>
      <c r="H40" s="16"/>
    </row>
    <row r="41" spans="1:8" ht="15">
      <c r="A41" s="15">
        <v>11</v>
      </c>
      <c r="B41" s="17" t="s">
        <v>10</v>
      </c>
      <c r="C41" s="10"/>
      <c r="D41" s="42"/>
      <c r="E41" s="42"/>
      <c r="F41" s="42"/>
      <c r="G41" s="16"/>
      <c r="H41" s="16"/>
    </row>
    <row r="42" spans="1:8" ht="13.5">
      <c r="A42" s="15"/>
      <c r="B42" s="10" t="s">
        <v>11</v>
      </c>
      <c r="C42" s="10"/>
      <c r="D42" s="42">
        <v>57179</v>
      </c>
      <c r="E42" s="42"/>
      <c r="F42" s="42">
        <v>56800</v>
      </c>
      <c r="G42" s="16"/>
      <c r="H42" s="16"/>
    </row>
    <row r="43" spans="1:8" ht="13.5">
      <c r="A43" s="15"/>
      <c r="B43" s="10" t="s">
        <v>12</v>
      </c>
      <c r="C43" s="10"/>
      <c r="D43" s="42"/>
      <c r="E43" s="42"/>
      <c r="F43" s="42"/>
      <c r="G43" s="16"/>
      <c r="H43" s="16"/>
    </row>
    <row r="44" spans="1:8" ht="15">
      <c r="A44" s="15"/>
      <c r="B44" s="10"/>
      <c r="C44" s="17" t="s">
        <v>13</v>
      </c>
      <c r="D44" s="42">
        <v>24785</v>
      </c>
      <c r="E44" s="42"/>
      <c r="F44" s="42">
        <v>24640</v>
      </c>
      <c r="G44" s="16"/>
      <c r="H44" s="16"/>
    </row>
    <row r="45" spans="1:8" ht="15">
      <c r="A45" s="15"/>
      <c r="B45" s="10"/>
      <c r="C45" s="17" t="s">
        <v>14</v>
      </c>
      <c r="D45" s="43">
        <v>17822</v>
      </c>
      <c r="E45" s="42"/>
      <c r="F45" s="43">
        <v>17822</v>
      </c>
      <c r="G45" s="16"/>
      <c r="H45" s="16"/>
    </row>
    <row r="46" spans="1:8" ht="15">
      <c r="A46" s="15"/>
      <c r="B46" s="10"/>
      <c r="C46" s="17" t="s">
        <v>15</v>
      </c>
      <c r="D46" s="43">
        <v>846</v>
      </c>
      <c r="E46" s="42"/>
      <c r="F46" s="43">
        <v>846</v>
      </c>
      <c r="G46" s="16"/>
      <c r="H46" s="16"/>
    </row>
    <row r="47" spans="1:8" ht="15">
      <c r="A47" s="15"/>
      <c r="B47" s="10"/>
      <c r="C47" s="17" t="s">
        <v>16</v>
      </c>
      <c r="D47" s="42">
        <f>53720+9434-39064</f>
        <v>24090</v>
      </c>
      <c r="E47" s="42"/>
      <c r="F47" s="42">
        <v>14656</v>
      </c>
      <c r="G47" s="16"/>
      <c r="H47" s="16"/>
    </row>
    <row r="48" spans="1:8" ht="13.5">
      <c r="A48" s="15"/>
      <c r="B48" s="10"/>
      <c r="C48" s="10"/>
      <c r="D48" s="45">
        <f>SUM(D42:D47)</f>
        <v>124722</v>
      </c>
      <c r="E48" s="42"/>
      <c r="F48" s="45">
        <f>SUM(F42:F47)</f>
        <v>114764</v>
      </c>
      <c r="G48" s="16"/>
      <c r="H48" s="16"/>
    </row>
    <row r="49" spans="1:8" ht="13.5">
      <c r="A49" s="15"/>
      <c r="B49" s="10"/>
      <c r="C49" s="10"/>
      <c r="D49" s="47"/>
      <c r="E49" s="42"/>
      <c r="F49" s="47"/>
      <c r="G49" s="16"/>
      <c r="H49" s="16"/>
    </row>
    <row r="50" spans="1:8" ht="13.5">
      <c r="A50" s="15">
        <v>12</v>
      </c>
      <c r="B50" s="10" t="s">
        <v>17</v>
      </c>
      <c r="C50" s="10"/>
      <c r="D50" s="43">
        <v>-53</v>
      </c>
      <c r="E50" s="42"/>
      <c r="F50" s="44">
        <v>0</v>
      </c>
      <c r="G50" s="16"/>
      <c r="H50" s="16"/>
    </row>
    <row r="51" spans="1:8" ht="13.5">
      <c r="A51" s="15">
        <v>13</v>
      </c>
      <c r="B51" s="10" t="s">
        <v>18</v>
      </c>
      <c r="C51" s="10"/>
      <c r="D51" s="42">
        <v>2640</v>
      </c>
      <c r="E51" s="42"/>
      <c r="F51" s="42">
        <v>3306</v>
      </c>
      <c r="G51" s="16"/>
      <c r="H51" s="16"/>
    </row>
    <row r="52" spans="1:8" ht="13.5">
      <c r="A52" s="15">
        <v>14</v>
      </c>
      <c r="B52" s="10" t="s">
        <v>19</v>
      </c>
      <c r="C52" s="10"/>
      <c r="D52" s="42">
        <v>230</v>
      </c>
      <c r="E52" s="42"/>
      <c r="F52" s="42">
        <f>496+162</f>
        <v>658</v>
      </c>
      <c r="G52" s="16" t="s">
        <v>9</v>
      </c>
      <c r="H52" s="16"/>
    </row>
    <row r="53" spans="1:8" ht="13.5">
      <c r="A53" s="15">
        <v>15</v>
      </c>
      <c r="B53" s="10" t="s">
        <v>37</v>
      </c>
      <c r="C53" s="10"/>
      <c r="D53" s="42">
        <v>2852</v>
      </c>
      <c r="E53" s="42"/>
      <c r="F53" s="42">
        <v>2853</v>
      </c>
      <c r="G53" s="16"/>
      <c r="H53" s="16"/>
    </row>
    <row r="54" spans="1:8" ht="13.5">
      <c r="A54" s="15"/>
      <c r="B54" s="10"/>
      <c r="C54" s="10"/>
      <c r="D54" s="42"/>
      <c r="E54" s="42"/>
      <c r="F54" s="42"/>
      <c r="G54" s="16"/>
      <c r="H54" s="16"/>
    </row>
    <row r="55" spans="1:8" ht="13.5">
      <c r="A55" s="15"/>
      <c r="B55" s="10"/>
      <c r="C55" s="10"/>
      <c r="D55" s="45">
        <f>SUM(D50:D54)</f>
        <v>5669</v>
      </c>
      <c r="E55" s="42"/>
      <c r="F55" s="45">
        <f>SUM(F50:F54)</f>
        <v>6817</v>
      </c>
      <c r="G55" s="16" t="s">
        <v>9</v>
      </c>
      <c r="H55" s="16"/>
    </row>
    <row r="56" spans="1:8" ht="13.5">
      <c r="A56" s="15"/>
      <c r="B56" s="10"/>
      <c r="C56" s="10"/>
      <c r="D56" s="47"/>
      <c r="E56" s="42"/>
      <c r="F56" s="47"/>
      <c r="G56" s="16"/>
      <c r="H56" s="16"/>
    </row>
    <row r="57" spans="1:8" ht="14.25" thickBot="1">
      <c r="A57" s="15"/>
      <c r="B57" s="10"/>
      <c r="C57" s="10" t="s">
        <v>39</v>
      </c>
      <c r="D57" s="50">
        <f>+D48+D55</f>
        <v>130391</v>
      </c>
      <c r="E57" s="42"/>
      <c r="F57" s="50">
        <f>+F48+F55</f>
        <v>121581</v>
      </c>
      <c r="G57" s="16"/>
      <c r="H57" s="16"/>
    </row>
    <row r="58" spans="1:8" ht="11.25" customHeight="1" thickTop="1">
      <c r="A58" s="15"/>
      <c r="B58" s="10"/>
      <c r="C58" s="10"/>
      <c r="D58" s="48" t="s">
        <v>9</v>
      </c>
      <c r="E58" s="42"/>
      <c r="F58" s="48" t="s">
        <v>9</v>
      </c>
      <c r="G58" s="16"/>
      <c r="H58" s="16"/>
    </row>
    <row r="59" spans="1:8" ht="13.5">
      <c r="A59" s="15">
        <v>16</v>
      </c>
      <c r="B59" s="10" t="s">
        <v>24</v>
      </c>
      <c r="C59" s="10"/>
      <c r="D59" s="51">
        <f>SUM(D42:D47)/D42</f>
        <v>2.181255355987338</v>
      </c>
      <c r="E59" s="42"/>
      <c r="F59" s="51">
        <f>SUM(F42:F47)/F42</f>
        <v>2.020492957746479</v>
      </c>
      <c r="G59" s="16"/>
      <c r="H59" s="16"/>
    </row>
    <row r="61" ht="15">
      <c r="C61" s="52" t="s">
        <v>62</v>
      </c>
    </row>
    <row r="62" ht="15">
      <c r="C62" s="52" t="s">
        <v>58</v>
      </c>
    </row>
  </sheetData>
  <mergeCells count="3">
    <mergeCell ref="F10:G10"/>
    <mergeCell ref="F8:G8"/>
    <mergeCell ref="F9:G9"/>
  </mergeCells>
  <printOptions/>
  <pageMargins left="0.75" right="0.75" top="0.38" bottom="0.18" header="0.22" footer="0.5"/>
  <pageSetup horizontalDpi="600" verticalDpi="600" orientation="portrait" paperSize="9" scale="80" r:id="rId2"/>
  <headerFooter alignWithMargins="0">
    <oddHeader>&amp;R&amp;D&amp;T&amp;F&amp;A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zoomScale="75" zoomScaleNormal="75" workbookViewId="0" topLeftCell="A1">
      <pane xSplit="4" ySplit="18" topLeftCell="E34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H43" sqref="H43"/>
    </sheetView>
  </sheetViews>
  <sheetFormatPr defaultColWidth="9.140625" defaultRowHeight="12.75"/>
  <cols>
    <col min="1" max="1" width="5.421875" style="0" customWidth="1"/>
    <col min="2" max="2" width="4.57421875" style="0" customWidth="1"/>
    <col min="4" max="4" width="20.57421875" style="0" customWidth="1"/>
    <col min="5" max="5" width="12.8515625" style="0" customWidth="1"/>
    <col min="6" max="6" width="13.28125" style="35" customWidth="1"/>
    <col min="7" max="7" width="2.00390625" style="35" customWidth="1"/>
    <col min="8" max="8" width="18.00390625" style="35" customWidth="1"/>
    <col min="9" max="9" width="2.00390625" style="35" customWidth="1"/>
    <col min="10" max="10" width="2.28125" style="35" customWidth="1"/>
    <col min="11" max="11" width="17.28125" style="35" customWidth="1"/>
    <col min="12" max="12" width="2.57421875" style="35" customWidth="1"/>
    <col min="13" max="13" width="17.28125" style="35" customWidth="1"/>
    <col min="14" max="14" width="2.421875" style="0" customWidth="1"/>
  </cols>
  <sheetData>
    <row r="1" spans="1:14" ht="13.5">
      <c r="A1" s="1"/>
      <c r="B1" s="1"/>
      <c r="C1" s="2"/>
      <c r="D1" s="3"/>
      <c r="E1" s="3"/>
      <c r="F1" s="23"/>
      <c r="G1" s="26"/>
      <c r="H1" s="26"/>
      <c r="I1" s="26"/>
      <c r="J1" s="26"/>
      <c r="K1" s="26"/>
      <c r="L1" s="26"/>
      <c r="M1" s="26"/>
      <c r="N1" s="4"/>
    </row>
    <row r="2" spans="1:14" ht="17.25">
      <c r="A2" s="1"/>
      <c r="B2" s="1"/>
      <c r="C2" s="6"/>
      <c r="D2" s="5" t="s">
        <v>20</v>
      </c>
      <c r="E2" s="5"/>
      <c r="F2" s="36"/>
      <c r="G2" s="26"/>
      <c r="H2" s="26"/>
      <c r="I2" s="26"/>
      <c r="J2" s="26"/>
      <c r="K2" s="26"/>
      <c r="L2" s="26"/>
      <c r="M2" s="26"/>
      <c r="N2" s="4"/>
    </row>
    <row r="3" spans="1:14" ht="13.5">
      <c r="A3" s="1"/>
      <c r="B3" s="1"/>
      <c r="C3" s="7"/>
      <c r="D3" s="1"/>
      <c r="E3" s="1"/>
      <c r="F3" s="28"/>
      <c r="G3" s="27"/>
      <c r="H3" s="27"/>
      <c r="I3" s="27"/>
      <c r="J3" s="27"/>
      <c r="K3" s="27"/>
      <c r="L3" s="26"/>
      <c r="M3" s="26"/>
      <c r="N3" s="4"/>
    </row>
    <row r="4" spans="1:14" ht="16.5">
      <c r="A4" s="18" t="s">
        <v>21</v>
      </c>
      <c r="B4" s="3"/>
      <c r="C4" s="3"/>
      <c r="D4" s="3"/>
      <c r="E4" s="3"/>
      <c r="F4" s="23"/>
      <c r="G4" s="23"/>
      <c r="H4" s="23"/>
      <c r="I4" s="23"/>
      <c r="J4" s="23"/>
      <c r="K4" s="23"/>
      <c r="L4" s="23"/>
      <c r="M4" s="23"/>
      <c r="N4" s="3"/>
    </row>
    <row r="5" spans="1:14" ht="13.5">
      <c r="A5" s="3" t="s">
        <v>9</v>
      </c>
      <c r="B5" s="3"/>
      <c r="C5" s="3"/>
      <c r="D5" s="3"/>
      <c r="E5" s="3"/>
      <c r="F5" s="23"/>
      <c r="G5" s="23"/>
      <c r="H5" s="23"/>
      <c r="I5" s="23"/>
      <c r="J5" s="23"/>
      <c r="K5" s="23"/>
      <c r="L5" s="23"/>
      <c r="M5" s="23"/>
      <c r="N5" s="3"/>
    </row>
    <row r="6" spans="1:14" ht="13.5">
      <c r="A6" s="1"/>
      <c r="B6" s="1"/>
      <c r="C6" s="1"/>
      <c r="D6" s="1"/>
      <c r="E6" s="1"/>
      <c r="F6" s="28"/>
      <c r="G6" s="28"/>
      <c r="H6" s="28"/>
      <c r="I6" s="28"/>
      <c r="J6" s="28"/>
      <c r="K6" s="28"/>
      <c r="L6" s="28"/>
      <c r="M6" s="28"/>
      <c r="N6" s="1"/>
    </row>
    <row r="7" spans="1:14" ht="16.5">
      <c r="A7" s="19" t="s">
        <v>100</v>
      </c>
      <c r="B7" s="1"/>
      <c r="C7" s="1"/>
      <c r="D7" s="1"/>
      <c r="E7" s="1"/>
      <c r="F7" s="28"/>
      <c r="G7" s="28"/>
      <c r="H7" s="28"/>
      <c r="I7" s="28"/>
      <c r="J7" s="28"/>
      <c r="K7" s="28"/>
      <c r="L7" s="28"/>
      <c r="M7" s="28"/>
      <c r="N7" s="1"/>
    </row>
    <row r="8" spans="1:14" ht="16.5">
      <c r="A8" s="19" t="s">
        <v>59</v>
      </c>
      <c r="B8" s="1"/>
      <c r="C8" s="1"/>
      <c r="D8" s="1"/>
      <c r="E8" s="1"/>
      <c r="F8" s="28"/>
      <c r="G8" s="28"/>
      <c r="H8" s="28"/>
      <c r="I8" s="28"/>
      <c r="J8" s="28"/>
      <c r="K8" s="28"/>
      <c r="L8" s="28"/>
      <c r="M8" s="28"/>
      <c r="N8" s="1"/>
    </row>
    <row r="9" spans="1:14" ht="9" customHeight="1" thickBot="1">
      <c r="A9" s="20"/>
      <c r="B9" s="20"/>
      <c r="C9" s="20"/>
      <c r="D9" s="20"/>
      <c r="E9" s="20"/>
      <c r="F9" s="29"/>
      <c r="G9" s="29"/>
      <c r="H9" s="29"/>
      <c r="I9" s="29"/>
      <c r="J9" s="29"/>
      <c r="K9" s="29"/>
      <c r="L9" s="29"/>
      <c r="M9" s="29"/>
      <c r="N9" s="20"/>
    </row>
    <row r="10" spans="1:14" ht="14.25" thickTop="1">
      <c r="A10" s="3"/>
      <c r="B10" s="3"/>
      <c r="C10" s="3"/>
      <c r="D10" s="3"/>
      <c r="E10" s="3"/>
      <c r="F10" s="23"/>
      <c r="G10" s="23"/>
      <c r="H10" s="23"/>
      <c r="I10" s="23"/>
      <c r="J10" s="23"/>
      <c r="K10" s="23"/>
      <c r="L10" s="23"/>
      <c r="M10" s="23"/>
      <c r="N10" s="3"/>
    </row>
    <row r="11" spans="1:14" ht="15">
      <c r="A11" s="3"/>
      <c r="B11" s="3"/>
      <c r="C11" s="3"/>
      <c r="D11" s="3"/>
      <c r="E11" s="3"/>
      <c r="F11" s="97">
        <v>2003</v>
      </c>
      <c r="G11" s="97"/>
      <c r="H11" s="97"/>
      <c r="I11" s="97"/>
      <c r="J11" s="23"/>
      <c r="K11" s="97">
        <v>2002</v>
      </c>
      <c r="L11" s="97"/>
      <c r="M11" s="97"/>
      <c r="N11" s="97"/>
    </row>
    <row r="12" spans="1:14" ht="8.25" customHeight="1">
      <c r="A12" s="3"/>
      <c r="B12" s="3"/>
      <c r="C12" s="3"/>
      <c r="D12" s="3"/>
      <c r="E12" s="3"/>
      <c r="F12" s="22"/>
      <c r="G12" s="22"/>
      <c r="H12" s="22"/>
      <c r="I12" s="22"/>
      <c r="J12" s="23"/>
      <c r="K12" s="22"/>
      <c r="L12" s="22"/>
      <c r="M12" s="22"/>
      <c r="N12" s="22"/>
    </row>
    <row r="13" spans="1:14" ht="15">
      <c r="A13" s="3"/>
      <c r="B13" s="3"/>
      <c r="C13" s="3"/>
      <c r="D13" s="3"/>
      <c r="E13" s="3"/>
      <c r="F13" s="22" t="s">
        <v>2</v>
      </c>
      <c r="G13" s="24"/>
      <c r="H13" s="22" t="s">
        <v>42</v>
      </c>
      <c r="I13" s="22"/>
      <c r="J13" s="24"/>
      <c r="K13" s="22" t="s">
        <v>44</v>
      </c>
      <c r="L13" s="24"/>
      <c r="M13" s="22" t="s">
        <v>42</v>
      </c>
      <c r="N13" s="24"/>
    </row>
    <row r="14" spans="1:14" ht="15">
      <c r="A14" s="21"/>
      <c r="B14" s="3"/>
      <c r="C14" s="3"/>
      <c r="D14" s="3"/>
      <c r="E14" s="3"/>
      <c r="F14" s="22" t="s">
        <v>3</v>
      </c>
      <c r="G14" s="24"/>
      <c r="H14" s="22" t="s">
        <v>43</v>
      </c>
      <c r="I14" s="22"/>
      <c r="J14" s="24"/>
      <c r="K14" s="22" t="s">
        <v>3</v>
      </c>
      <c r="L14" s="24"/>
      <c r="M14" s="22" t="s">
        <v>43</v>
      </c>
      <c r="N14" s="24"/>
    </row>
    <row r="15" spans="1:14" ht="15">
      <c r="A15" s="21"/>
      <c r="B15" s="3"/>
      <c r="C15" s="3"/>
      <c r="D15" s="3"/>
      <c r="E15" s="3"/>
      <c r="F15" s="22" t="s">
        <v>41</v>
      </c>
      <c r="G15" s="24"/>
      <c r="H15" s="96" t="s">
        <v>22</v>
      </c>
      <c r="I15" s="96"/>
      <c r="J15" s="24"/>
      <c r="K15" s="22" t="s">
        <v>41</v>
      </c>
      <c r="L15" s="24"/>
      <c r="M15" s="96" t="s">
        <v>22</v>
      </c>
      <c r="N15" s="96"/>
    </row>
    <row r="16" spans="1:14" ht="15">
      <c r="A16" s="21"/>
      <c r="B16" s="3"/>
      <c r="C16" s="3"/>
      <c r="D16" s="3"/>
      <c r="E16" s="3"/>
      <c r="F16" s="25">
        <v>37560</v>
      </c>
      <c r="G16" s="24"/>
      <c r="H16" s="95">
        <v>37560</v>
      </c>
      <c r="I16" s="96"/>
      <c r="J16" s="24"/>
      <c r="K16" s="25">
        <v>37195</v>
      </c>
      <c r="L16" s="24"/>
      <c r="M16" s="95">
        <v>37195</v>
      </c>
      <c r="N16" s="96"/>
    </row>
    <row r="17" spans="1:14" ht="15">
      <c r="A17" s="21"/>
      <c r="B17" s="3"/>
      <c r="C17" s="3"/>
      <c r="D17" s="3"/>
      <c r="E17" s="3"/>
      <c r="F17" s="22" t="s">
        <v>4</v>
      </c>
      <c r="G17" s="23"/>
      <c r="H17" s="96" t="s">
        <v>4</v>
      </c>
      <c r="I17" s="96"/>
      <c r="J17" s="23"/>
      <c r="K17" s="22" t="s">
        <v>4</v>
      </c>
      <c r="L17" s="23"/>
      <c r="M17" s="96" t="s">
        <v>4</v>
      </c>
      <c r="N17" s="96"/>
    </row>
    <row r="18" spans="1:14" ht="9" customHeight="1">
      <c r="A18" s="21"/>
      <c r="B18" s="3"/>
      <c r="C18" s="3"/>
      <c r="D18" s="3"/>
      <c r="E18" s="3"/>
      <c r="F18" s="23"/>
      <c r="G18" s="23"/>
      <c r="H18" s="23"/>
      <c r="I18" s="23"/>
      <c r="J18" s="23"/>
      <c r="K18" s="23"/>
      <c r="L18" s="23"/>
      <c r="M18" s="23"/>
      <c r="N18" s="3"/>
    </row>
    <row r="19" spans="1:14" ht="13.5">
      <c r="A19" s="21" t="s">
        <v>9</v>
      </c>
      <c r="B19" s="3" t="s">
        <v>9</v>
      </c>
      <c r="C19" s="3" t="s">
        <v>23</v>
      </c>
      <c r="D19" s="3"/>
      <c r="E19" s="3"/>
      <c r="F19" s="30">
        <f>109418-67403</f>
        <v>42015</v>
      </c>
      <c r="G19" s="30"/>
      <c r="H19" s="30">
        <v>109418</v>
      </c>
      <c r="I19" s="30"/>
      <c r="J19" s="30"/>
      <c r="K19" s="30">
        <v>28975</v>
      </c>
      <c r="L19" s="30"/>
      <c r="M19" s="30">
        <v>86843</v>
      </c>
      <c r="N19" s="3"/>
    </row>
    <row r="20" spans="1:14" ht="13.5">
      <c r="A20" s="21"/>
      <c r="B20" s="3" t="s">
        <v>9</v>
      </c>
      <c r="C20" s="3"/>
      <c r="D20" s="3"/>
      <c r="E20" s="3"/>
      <c r="F20" s="30"/>
      <c r="G20" s="30"/>
      <c r="H20" s="30"/>
      <c r="I20" s="30"/>
      <c r="J20" s="30"/>
      <c r="K20" s="30"/>
      <c r="L20" s="30"/>
      <c r="M20" s="30"/>
      <c r="N20" s="3"/>
    </row>
    <row r="21" spans="1:14" ht="13.5">
      <c r="A21" s="21"/>
      <c r="B21" s="3" t="s">
        <v>9</v>
      </c>
      <c r="C21" s="3" t="s">
        <v>45</v>
      </c>
      <c r="D21" s="3"/>
      <c r="E21" s="3"/>
      <c r="F21" s="31">
        <f>59552-97092</f>
        <v>-37540</v>
      </c>
      <c r="G21" s="30"/>
      <c r="H21" s="31">
        <v>-97092</v>
      </c>
      <c r="I21" s="30"/>
      <c r="J21" s="30"/>
      <c r="K21" s="31">
        <v>-25288</v>
      </c>
      <c r="L21" s="30"/>
      <c r="M21" s="31">
        <v>-78155</v>
      </c>
      <c r="N21" s="3"/>
    </row>
    <row r="22" spans="1:14" ht="13.5">
      <c r="A22" s="21"/>
      <c r="B22" s="3"/>
      <c r="C22" s="3"/>
      <c r="D22" s="3"/>
      <c r="E22" s="3"/>
      <c r="F22" s="30"/>
      <c r="G22" s="30"/>
      <c r="H22" s="30"/>
      <c r="I22" s="30"/>
      <c r="J22" s="30"/>
      <c r="K22" s="30"/>
      <c r="L22" s="30"/>
      <c r="M22" s="30"/>
      <c r="N22" s="3"/>
    </row>
    <row r="23" spans="1:14" ht="13.5">
      <c r="A23" s="21"/>
      <c r="B23" s="3" t="s">
        <v>9</v>
      </c>
      <c r="C23" s="3" t="s">
        <v>46</v>
      </c>
      <c r="D23" s="3"/>
      <c r="E23" s="3"/>
      <c r="F23" s="53">
        <f>1395-160</f>
        <v>1235</v>
      </c>
      <c r="G23" s="30"/>
      <c r="H23" s="53">
        <v>1395</v>
      </c>
      <c r="I23" s="30"/>
      <c r="J23" s="30"/>
      <c r="K23" s="53">
        <v>184</v>
      </c>
      <c r="L23" s="30"/>
      <c r="M23" s="53">
        <v>326</v>
      </c>
      <c r="N23" s="3"/>
    </row>
    <row r="24" spans="1:14" ht="13.5">
      <c r="A24" s="21"/>
      <c r="B24" s="3"/>
      <c r="C24" s="3"/>
      <c r="D24" s="3"/>
      <c r="E24" s="3"/>
      <c r="F24" s="30"/>
      <c r="G24" s="30"/>
      <c r="H24" s="30"/>
      <c r="I24" s="30"/>
      <c r="J24" s="30"/>
      <c r="K24" s="30"/>
      <c r="L24" s="30"/>
      <c r="M24" s="30"/>
      <c r="N24" s="3"/>
    </row>
    <row r="25" spans="1:14" ht="13.5">
      <c r="A25" s="21"/>
      <c r="B25" s="3"/>
      <c r="C25" s="3" t="s">
        <v>47</v>
      </c>
      <c r="D25" s="3"/>
      <c r="E25" s="3"/>
      <c r="F25" s="32">
        <f>SUM(F19:F23)</f>
        <v>5710</v>
      </c>
      <c r="G25" s="30"/>
      <c r="H25" s="30">
        <f>SUM(H19:H23)</f>
        <v>13721</v>
      </c>
      <c r="I25" s="30"/>
      <c r="J25" s="30"/>
      <c r="K25" s="30">
        <f>SUM(K19:K23)</f>
        <v>3871</v>
      </c>
      <c r="L25" s="30"/>
      <c r="M25" s="30">
        <f>SUM(M19:M23)</f>
        <v>9014</v>
      </c>
      <c r="N25" s="3"/>
    </row>
    <row r="26" spans="1:14" ht="13.5">
      <c r="A26" s="21" t="s">
        <v>9</v>
      </c>
      <c r="B26" s="3" t="s">
        <v>9</v>
      </c>
      <c r="C26" s="3" t="s">
        <v>9</v>
      </c>
      <c r="D26" s="3"/>
      <c r="E26" s="3"/>
      <c r="F26" s="32"/>
      <c r="G26" s="30"/>
      <c r="H26" s="30"/>
      <c r="I26" s="30"/>
      <c r="J26" s="30"/>
      <c r="K26" s="30"/>
      <c r="L26" s="30"/>
      <c r="M26" s="30"/>
      <c r="N26" s="3"/>
    </row>
    <row r="27" spans="1:14" ht="13.5">
      <c r="A27" s="21"/>
      <c r="B27" s="3"/>
      <c r="C27" s="3" t="s">
        <v>48</v>
      </c>
      <c r="D27" s="3"/>
      <c r="E27" s="3"/>
      <c r="F27" s="32">
        <f>-1690+807</f>
        <v>-883</v>
      </c>
      <c r="G27" s="30"/>
      <c r="H27" s="32">
        <v>-1690</v>
      </c>
      <c r="I27" s="30"/>
      <c r="J27" s="30"/>
      <c r="K27" s="32">
        <v>-537</v>
      </c>
      <c r="L27" s="30"/>
      <c r="M27" s="32">
        <v>-1566</v>
      </c>
      <c r="N27" s="3"/>
    </row>
    <row r="28" spans="1:14" ht="13.5">
      <c r="A28" s="21"/>
      <c r="B28" s="3"/>
      <c r="C28" s="3" t="s">
        <v>9</v>
      </c>
      <c r="D28" s="3"/>
      <c r="E28" s="3"/>
      <c r="F28" s="32"/>
      <c r="G28" s="30"/>
      <c r="H28" s="32"/>
      <c r="I28" s="30"/>
      <c r="J28" s="30"/>
      <c r="K28" s="32"/>
      <c r="L28" s="30"/>
      <c r="M28" s="32"/>
      <c r="N28" s="3"/>
    </row>
    <row r="29" spans="1:14" ht="13.5">
      <c r="A29" s="21"/>
      <c r="B29" s="3"/>
      <c r="C29" s="3" t="s">
        <v>49</v>
      </c>
      <c r="D29" s="3"/>
      <c r="E29" s="3"/>
      <c r="F29" s="54">
        <f>-394+394</f>
        <v>0</v>
      </c>
      <c r="G29" s="30"/>
      <c r="H29" s="54">
        <v>-394</v>
      </c>
      <c r="I29" s="30"/>
      <c r="J29" s="30"/>
      <c r="K29" s="54">
        <v>-2040</v>
      </c>
      <c r="L29" s="30"/>
      <c r="M29" s="54">
        <v>-2573</v>
      </c>
      <c r="N29" s="3"/>
    </row>
    <row r="30" spans="1:14" ht="13.5">
      <c r="A30" s="21"/>
      <c r="B30" s="3"/>
      <c r="C30" s="3" t="s">
        <v>9</v>
      </c>
      <c r="D30" s="3"/>
      <c r="E30" s="3"/>
      <c r="F30" s="32"/>
      <c r="G30" s="30"/>
      <c r="H30" s="30"/>
      <c r="I30" s="30"/>
      <c r="J30" s="30"/>
      <c r="K30" s="30"/>
      <c r="L30" s="30"/>
      <c r="M30" s="30"/>
      <c r="N30" s="3"/>
    </row>
    <row r="31" spans="1:14" ht="13.5">
      <c r="A31" s="21"/>
      <c r="B31" s="3"/>
      <c r="C31" s="3" t="s">
        <v>50</v>
      </c>
      <c r="D31" s="3"/>
      <c r="E31" s="3"/>
      <c r="F31" s="32">
        <f>SUM(F25:F29)</f>
        <v>4827</v>
      </c>
      <c r="G31" s="30"/>
      <c r="H31" s="30">
        <f>SUM(H25:H29)</f>
        <v>11637</v>
      </c>
      <c r="I31" s="30"/>
      <c r="J31" s="30"/>
      <c r="K31" s="30">
        <f>SUM(K25:K29)</f>
        <v>1294</v>
      </c>
      <c r="L31" s="30"/>
      <c r="M31" s="30">
        <f>SUM(M25:M29)</f>
        <v>4875</v>
      </c>
      <c r="N31" s="3"/>
    </row>
    <row r="32" spans="1:14" ht="13.5">
      <c r="A32" s="21"/>
      <c r="B32" s="3"/>
      <c r="C32" s="3"/>
      <c r="D32" s="3"/>
      <c r="E32" s="3"/>
      <c r="F32" s="30"/>
      <c r="G32" s="30"/>
      <c r="H32" s="30"/>
      <c r="I32" s="30"/>
      <c r="J32" s="30"/>
      <c r="K32" s="30"/>
      <c r="L32" s="30"/>
      <c r="M32" s="30"/>
      <c r="N32" s="3"/>
    </row>
    <row r="33" spans="1:14" ht="13.5">
      <c r="A33" s="21"/>
      <c r="B33" s="3" t="s">
        <v>9</v>
      </c>
      <c r="C33" s="3" t="s">
        <v>51</v>
      </c>
      <c r="D33" s="3"/>
      <c r="E33" s="3"/>
      <c r="F33" s="54">
        <f>913-2256</f>
        <v>-1343</v>
      </c>
      <c r="G33" s="32"/>
      <c r="H33" s="54">
        <v>-2256</v>
      </c>
      <c r="I33" s="32"/>
      <c r="J33" s="32"/>
      <c r="K33" s="54">
        <v>-793</v>
      </c>
      <c r="L33" s="30"/>
      <c r="M33" s="54">
        <v>-1848</v>
      </c>
      <c r="N33" s="3"/>
    </row>
    <row r="34" spans="1:14" ht="13.5">
      <c r="A34" s="21"/>
      <c r="B34" s="3"/>
      <c r="C34" s="3"/>
      <c r="D34" s="3"/>
      <c r="E34" s="3"/>
      <c r="F34" s="30"/>
      <c r="G34" s="30"/>
      <c r="H34" s="30"/>
      <c r="I34" s="30"/>
      <c r="J34" s="30"/>
      <c r="K34" s="30"/>
      <c r="L34" s="30"/>
      <c r="M34" s="30"/>
      <c r="N34" s="3"/>
    </row>
    <row r="35" spans="1:14" ht="13.5">
      <c r="A35" s="21"/>
      <c r="B35" s="3" t="s">
        <v>9</v>
      </c>
      <c r="C35" s="3" t="s">
        <v>52</v>
      </c>
      <c r="D35" s="3"/>
      <c r="E35" s="3"/>
      <c r="F35" s="32">
        <f>SUM(F31:F33)</f>
        <v>3484</v>
      </c>
      <c r="G35" s="32"/>
      <c r="H35" s="32">
        <f>SUM(H31:H33)</f>
        <v>9381</v>
      </c>
      <c r="I35" s="32"/>
      <c r="J35" s="32"/>
      <c r="K35" s="32">
        <f>SUM(K31:K33)</f>
        <v>501</v>
      </c>
      <c r="L35" s="30"/>
      <c r="M35" s="32">
        <f>SUM(M31:M33)</f>
        <v>3027</v>
      </c>
      <c r="N35" s="3"/>
    </row>
    <row r="36" spans="1:14" ht="13.5">
      <c r="A36" s="21"/>
      <c r="B36" s="3"/>
      <c r="C36" s="3"/>
      <c r="D36" s="3"/>
      <c r="E36" s="3"/>
      <c r="F36" s="30"/>
      <c r="G36" s="30"/>
      <c r="H36" s="30"/>
      <c r="I36" s="30"/>
      <c r="J36" s="30"/>
      <c r="K36" s="30"/>
      <c r="L36" s="30"/>
      <c r="M36" s="30"/>
      <c r="N36" s="3"/>
    </row>
    <row r="37" spans="1:14" ht="13.5">
      <c r="A37" s="21"/>
      <c r="B37" s="3" t="s">
        <v>9</v>
      </c>
      <c r="C37" s="3" t="s">
        <v>53</v>
      </c>
      <c r="D37" s="3"/>
      <c r="E37" s="3"/>
      <c r="F37" s="86">
        <f>53-46</f>
        <v>7</v>
      </c>
      <c r="G37" s="30"/>
      <c r="H37" s="86">
        <v>53</v>
      </c>
      <c r="I37" s="30"/>
      <c r="J37" s="30"/>
      <c r="K37" s="55">
        <v>0</v>
      </c>
      <c r="L37" s="30"/>
      <c r="M37" s="55">
        <v>0</v>
      </c>
      <c r="N37" s="3"/>
    </row>
    <row r="38" spans="1:14" ht="13.5">
      <c r="A38" s="21"/>
      <c r="B38" s="3"/>
      <c r="C38" s="3"/>
      <c r="D38" s="3"/>
      <c r="E38" s="3"/>
      <c r="F38" s="30"/>
      <c r="G38" s="30"/>
      <c r="H38" s="30"/>
      <c r="I38" s="30"/>
      <c r="J38" s="30"/>
      <c r="K38" s="30"/>
      <c r="L38" s="30"/>
      <c r="M38" s="30"/>
      <c r="N38" s="3"/>
    </row>
    <row r="39" spans="1:14" ht="14.25" thickBot="1">
      <c r="A39" s="21"/>
      <c r="B39" s="3" t="s">
        <v>9</v>
      </c>
      <c r="C39" s="3" t="s">
        <v>54</v>
      </c>
      <c r="D39" s="3"/>
      <c r="E39" s="3"/>
      <c r="F39" s="56">
        <f>SUM(F35:F37)</f>
        <v>3491</v>
      </c>
      <c r="G39" s="30"/>
      <c r="H39" s="56">
        <f>SUM(H35:H37)</f>
        <v>9434</v>
      </c>
      <c r="I39" s="30"/>
      <c r="J39" s="30"/>
      <c r="K39" s="56">
        <f>SUM(K35:K37)</f>
        <v>501</v>
      </c>
      <c r="L39" s="30"/>
      <c r="M39" s="56">
        <f>SUM(M35:M37)</f>
        <v>3027</v>
      </c>
      <c r="N39" s="3"/>
    </row>
    <row r="40" spans="1:14" ht="14.25" thickTop="1">
      <c r="A40" s="21"/>
      <c r="B40" s="3"/>
      <c r="C40" s="3" t="s">
        <v>9</v>
      </c>
      <c r="D40" s="3"/>
      <c r="E40" s="3"/>
      <c r="F40" s="30"/>
      <c r="G40" s="30"/>
      <c r="H40" s="30"/>
      <c r="I40" s="30"/>
      <c r="J40" s="30"/>
      <c r="K40" s="30"/>
      <c r="L40" s="30"/>
      <c r="M40" s="30"/>
      <c r="N40" s="3"/>
    </row>
    <row r="41" spans="1:14" ht="14.25" thickBot="1">
      <c r="A41" s="21"/>
      <c r="B41" s="3"/>
      <c r="C41" s="3" t="s">
        <v>55</v>
      </c>
      <c r="D41" s="3"/>
      <c r="E41" s="3"/>
      <c r="F41" s="88">
        <v>6.11</v>
      </c>
      <c r="G41" s="30"/>
      <c r="H41" s="88">
        <v>16.46</v>
      </c>
      <c r="I41" s="30"/>
      <c r="J41" s="30"/>
      <c r="K41" s="88">
        <v>0.97</v>
      </c>
      <c r="L41" s="30"/>
      <c r="M41" s="88">
        <v>6</v>
      </c>
      <c r="N41" s="3"/>
    </row>
    <row r="42" spans="1:14" ht="14.25" thickTop="1">
      <c r="A42" s="21"/>
      <c r="B42" s="3"/>
      <c r="D42" s="3"/>
      <c r="E42" s="3"/>
      <c r="F42" s="30"/>
      <c r="G42" s="30"/>
      <c r="H42" s="30"/>
      <c r="I42" s="30"/>
      <c r="J42" s="30"/>
      <c r="K42" s="30"/>
      <c r="L42" s="30"/>
      <c r="M42" s="30"/>
      <c r="N42" s="3"/>
    </row>
    <row r="43" spans="1:14" ht="14.25" thickBot="1">
      <c r="A43" s="21"/>
      <c r="B43" s="3" t="s">
        <v>9</v>
      </c>
      <c r="C43" s="3" t="s">
        <v>56</v>
      </c>
      <c r="D43" s="3"/>
      <c r="E43" s="3"/>
      <c r="F43" s="57">
        <v>6.05</v>
      </c>
      <c r="G43" s="30"/>
      <c r="H43" s="57">
        <v>16.32</v>
      </c>
      <c r="I43" s="30"/>
      <c r="J43" s="30"/>
      <c r="K43" s="57">
        <v>0.92</v>
      </c>
      <c r="L43" s="30"/>
      <c r="M43" s="57">
        <v>5.62</v>
      </c>
      <c r="N43" s="3"/>
    </row>
    <row r="44" spans="1:14" ht="14.25" thickTop="1">
      <c r="A44" s="21"/>
      <c r="B44" s="3"/>
      <c r="C44" s="3" t="s">
        <v>9</v>
      </c>
      <c r="D44" s="3"/>
      <c r="E44" s="3"/>
      <c r="F44" s="33"/>
      <c r="G44" s="30"/>
      <c r="H44" s="33"/>
      <c r="I44" s="30"/>
      <c r="J44" s="30"/>
      <c r="K44" s="33"/>
      <c r="L44" s="30"/>
      <c r="M44" s="33"/>
      <c r="N44" s="3"/>
    </row>
    <row r="45" spans="1:14" ht="15">
      <c r="A45" s="21"/>
      <c r="B45" s="3"/>
      <c r="C45" s="52" t="s">
        <v>57</v>
      </c>
      <c r="D45" s="3"/>
      <c r="E45" s="3"/>
      <c r="F45" s="30"/>
      <c r="G45" s="30"/>
      <c r="H45" s="33"/>
      <c r="I45" s="30"/>
      <c r="J45" s="30"/>
      <c r="K45" s="30"/>
      <c r="L45" s="30"/>
      <c r="M45" s="33"/>
      <c r="N45" s="3"/>
    </row>
    <row r="46" spans="1:14" ht="15">
      <c r="A46" s="21"/>
      <c r="B46" s="3" t="s">
        <v>9</v>
      </c>
      <c r="C46" s="52" t="s">
        <v>58</v>
      </c>
      <c r="D46" s="3"/>
      <c r="E46" s="3"/>
      <c r="F46" s="30"/>
      <c r="G46" s="30"/>
      <c r="H46" s="31"/>
      <c r="I46" s="30"/>
      <c r="J46" s="30"/>
      <c r="K46" s="30"/>
      <c r="L46" s="30"/>
      <c r="M46" s="31"/>
      <c r="N46" s="3"/>
    </row>
    <row r="47" spans="1:14" ht="13.5">
      <c r="A47" s="21"/>
      <c r="B47" s="3"/>
      <c r="C47" s="3" t="s">
        <v>9</v>
      </c>
      <c r="D47" s="3"/>
      <c r="E47" s="3"/>
      <c r="F47" s="30"/>
      <c r="G47" s="30"/>
      <c r="H47" s="33"/>
      <c r="I47" s="30"/>
      <c r="J47" s="30"/>
      <c r="K47" s="30"/>
      <c r="L47" s="30"/>
      <c r="M47" s="33"/>
      <c r="N47" s="3"/>
    </row>
    <row r="48" spans="1:14" ht="13.5">
      <c r="A48" s="21"/>
      <c r="B48" s="3"/>
      <c r="C48" s="3" t="s">
        <v>9</v>
      </c>
      <c r="D48" s="3"/>
      <c r="E48" s="3"/>
      <c r="F48" s="30"/>
      <c r="G48" s="30"/>
      <c r="H48" s="33"/>
      <c r="I48" s="30"/>
      <c r="J48" s="30"/>
      <c r="K48" s="30"/>
      <c r="L48" s="30"/>
      <c r="M48" s="33"/>
      <c r="N48" s="3"/>
    </row>
    <row r="49" spans="1:14" ht="13.5">
      <c r="A49" s="21"/>
      <c r="B49" s="3"/>
      <c r="C49" s="3"/>
      <c r="D49" s="3"/>
      <c r="E49" s="3"/>
      <c r="F49" s="30"/>
      <c r="G49" s="30"/>
      <c r="H49" s="33"/>
      <c r="I49" s="30"/>
      <c r="J49" s="30"/>
      <c r="K49" s="30"/>
      <c r="L49" s="30"/>
      <c r="M49" s="33"/>
      <c r="N49" s="3"/>
    </row>
    <row r="50" spans="1:14" ht="13.5">
      <c r="A50" s="21"/>
      <c r="B50" s="3" t="s">
        <v>9</v>
      </c>
      <c r="C50" s="3" t="s">
        <v>9</v>
      </c>
      <c r="D50" s="3"/>
      <c r="E50" s="3"/>
      <c r="F50" s="32"/>
      <c r="G50" s="32"/>
      <c r="H50" s="32"/>
      <c r="I50" s="32"/>
      <c r="J50" s="32"/>
      <c r="K50" s="32"/>
      <c r="L50" s="32"/>
      <c r="M50" s="32"/>
      <c r="N50" s="3"/>
    </row>
    <row r="51" spans="1:14" ht="13.5">
      <c r="A51" s="21"/>
      <c r="B51" s="3"/>
      <c r="C51" s="3"/>
      <c r="D51" s="3"/>
      <c r="E51" s="3"/>
      <c r="F51" s="30"/>
      <c r="G51" s="30"/>
      <c r="H51" s="33"/>
      <c r="I51" s="30"/>
      <c r="J51" s="30"/>
      <c r="K51" s="30"/>
      <c r="L51" s="30"/>
      <c r="M51" s="33"/>
      <c r="N51" s="3"/>
    </row>
    <row r="52" spans="1:14" ht="13.5">
      <c r="A52" s="21"/>
      <c r="B52" s="3" t="s">
        <v>9</v>
      </c>
      <c r="C52" s="3" t="s">
        <v>9</v>
      </c>
      <c r="D52" s="3" t="s">
        <v>9</v>
      </c>
      <c r="E52" s="3"/>
      <c r="F52" s="30"/>
      <c r="G52" s="30"/>
      <c r="H52" s="31"/>
      <c r="I52" s="30"/>
      <c r="J52" s="30"/>
      <c r="K52" s="30"/>
      <c r="L52" s="30"/>
      <c r="M52" s="31"/>
      <c r="N52" s="3"/>
    </row>
    <row r="53" spans="1:14" ht="13.5">
      <c r="A53" s="21"/>
      <c r="B53" s="3"/>
      <c r="C53" s="3"/>
      <c r="D53" s="3" t="s">
        <v>9</v>
      </c>
      <c r="E53" s="3"/>
      <c r="F53" s="30"/>
      <c r="G53" s="30"/>
      <c r="H53" s="33"/>
      <c r="I53" s="30"/>
      <c r="J53" s="30"/>
      <c r="K53" s="30"/>
      <c r="L53" s="30"/>
      <c r="M53" s="33"/>
      <c r="N53" s="3"/>
    </row>
    <row r="54" spans="1:14" ht="13.5">
      <c r="A54" s="21"/>
      <c r="B54" s="3"/>
      <c r="C54" s="3"/>
      <c r="D54" s="3"/>
      <c r="E54" s="3"/>
      <c r="F54" s="30"/>
      <c r="G54" s="30"/>
      <c r="H54" s="33"/>
      <c r="I54" s="30"/>
      <c r="J54" s="30"/>
      <c r="K54" s="30"/>
      <c r="L54" s="30"/>
      <c r="M54" s="33"/>
      <c r="N54" s="3"/>
    </row>
    <row r="55" spans="1:14" ht="13.5">
      <c r="A55" s="21"/>
      <c r="B55" s="3"/>
      <c r="C55" s="3" t="s">
        <v>9</v>
      </c>
      <c r="D55" s="3" t="s">
        <v>9</v>
      </c>
      <c r="E55" s="3"/>
      <c r="F55" s="33"/>
      <c r="G55" s="30"/>
      <c r="H55" s="33"/>
      <c r="I55" s="30"/>
      <c r="J55" s="30"/>
      <c r="K55" s="33"/>
      <c r="L55" s="30"/>
      <c r="M55" s="33"/>
      <c r="N55" s="3"/>
    </row>
    <row r="56" spans="1:14" ht="13.5">
      <c r="A56" s="21"/>
      <c r="B56" s="3"/>
      <c r="C56" s="3"/>
      <c r="D56" s="3"/>
      <c r="E56" s="3"/>
      <c r="F56" s="30"/>
      <c r="G56" s="30"/>
      <c r="H56" s="33"/>
      <c r="I56" s="30"/>
      <c r="J56" s="30"/>
      <c r="K56" s="30"/>
      <c r="L56" s="30"/>
      <c r="M56" s="33"/>
      <c r="N56" s="3"/>
    </row>
    <row r="57" spans="1:14" ht="13.5">
      <c r="A57" s="21"/>
      <c r="B57" s="3" t="s">
        <v>9</v>
      </c>
      <c r="C57" s="3" t="s">
        <v>9</v>
      </c>
      <c r="D57" s="3"/>
      <c r="E57" s="3"/>
      <c r="F57" s="30"/>
      <c r="G57" s="30"/>
      <c r="H57" s="33"/>
      <c r="I57" s="30"/>
      <c r="J57" s="30"/>
      <c r="K57" s="30"/>
      <c r="L57" s="30"/>
      <c r="M57" s="33"/>
      <c r="N57" s="3"/>
    </row>
    <row r="58" spans="1:14" ht="13.5">
      <c r="A58" s="21"/>
      <c r="B58" s="3"/>
      <c r="C58" s="3" t="s">
        <v>9</v>
      </c>
      <c r="D58" s="3"/>
      <c r="E58" s="3"/>
      <c r="F58" s="30"/>
      <c r="G58" s="30"/>
      <c r="H58" s="33"/>
      <c r="I58" s="30"/>
      <c r="J58" s="30"/>
      <c r="K58" s="30"/>
      <c r="L58" s="30"/>
      <c r="M58" s="33"/>
      <c r="N58" s="3"/>
    </row>
    <row r="59" spans="1:14" ht="13.5">
      <c r="A59" s="21"/>
      <c r="B59" s="3"/>
      <c r="C59" s="3"/>
      <c r="D59" s="3"/>
      <c r="E59" s="3"/>
      <c r="F59" s="30"/>
      <c r="G59" s="30"/>
      <c r="H59" s="33"/>
      <c r="I59" s="30"/>
      <c r="J59" s="30"/>
      <c r="K59" s="30"/>
      <c r="L59" s="30"/>
      <c r="M59" s="33"/>
      <c r="N59" s="3"/>
    </row>
    <row r="60" spans="1:14" ht="13.5">
      <c r="A60" s="21"/>
      <c r="B60" s="3" t="s">
        <v>9</v>
      </c>
      <c r="C60" s="3" t="s">
        <v>9</v>
      </c>
      <c r="D60" s="3"/>
      <c r="E60" s="3"/>
      <c r="F60" s="30"/>
      <c r="G60" s="30"/>
      <c r="H60" s="31"/>
      <c r="I60" s="30"/>
      <c r="J60" s="30"/>
      <c r="K60" s="30"/>
      <c r="L60" s="30"/>
      <c r="M60" s="31"/>
      <c r="N60" s="3"/>
    </row>
    <row r="61" spans="1:14" ht="13.5">
      <c r="A61" s="21"/>
      <c r="B61" s="3"/>
      <c r="C61" s="3" t="s">
        <v>9</v>
      </c>
      <c r="D61" s="3"/>
      <c r="E61" s="3"/>
      <c r="F61" s="30"/>
      <c r="G61" s="30"/>
      <c r="H61" s="33"/>
      <c r="I61" s="30"/>
      <c r="J61" s="30"/>
      <c r="K61" s="30"/>
      <c r="L61" s="30"/>
      <c r="M61" s="33"/>
      <c r="N61" s="3"/>
    </row>
    <row r="62" spans="1:14" ht="13.5">
      <c r="A62" s="21"/>
      <c r="B62" s="3"/>
      <c r="C62" s="3" t="s">
        <v>9</v>
      </c>
      <c r="D62" s="3"/>
      <c r="E62" s="3"/>
      <c r="F62" s="30"/>
      <c r="G62" s="30"/>
      <c r="H62" s="33"/>
      <c r="I62" s="30"/>
      <c r="J62" s="30"/>
      <c r="K62" s="30"/>
      <c r="L62" s="30"/>
      <c r="M62" s="33"/>
      <c r="N62" s="3"/>
    </row>
    <row r="63" spans="1:14" ht="13.5">
      <c r="A63" s="21"/>
      <c r="B63" s="3"/>
      <c r="C63" s="3" t="s">
        <v>9</v>
      </c>
      <c r="D63" s="3"/>
      <c r="E63" s="3"/>
      <c r="F63" s="30"/>
      <c r="G63" s="30"/>
      <c r="H63" s="33"/>
      <c r="I63" s="30"/>
      <c r="J63" s="30"/>
      <c r="K63" s="30"/>
      <c r="L63" s="30"/>
      <c r="M63" s="33"/>
      <c r="N63" s="3"/>
    </row>
    <row r="64" spans="1:14" ht="14.25" customHeight="1">
      <c r="A64" s="21"/>
      <c r="B64" s="3"/>
      <c r="C64" s="3"/>
      <c r="D64" s="3"/>
      <c r="E64" s="3"/>
      <c r="F64" s="30"/>
      <c r="G64" s="30"/>
      <c r="H64" s="33"/>
      <c r="I64" s="30"/>
      <c r="J64" s="30"/>
      <c r="K64" s="30"/>
      <c r="L64" s="30"/>
      <c r="M64" s="33"/>
      <c r="N64" s="3"/>
    </row>
    <row r="65" spans="1:14" ht="13.5">
      <c r="A65" s="21"/>
      <c r="B65" s="3" t="s">
        <v>9</v>
      </c>
      <c r="C65" s="3" t="s">
        <v>9</v>
      </c>
      <c r="D65" s="3" t="s">
        <v>9</v>
      </c>
      <c r="E65" s="3"/>
      <c r="F65" s="33"/>
      <c r="G65" s="30"/>
      <c r="H65" s="33"/>
      <c r="I65" s="30"/>
      <c r="J65" s="30"/>
      <c r="K65" s="33"/>
      <c r="L65" s="30"/>
      <c r="M65" s="33"/>
      <c r="N65" s="3"/>
    </row>
    <row r="66" spans="1:14" ht="13.5">
      <c r="A66" s="21"/>
      <c r="B66" s="3"/>
      <c r="C66" s="3" t="s">
        <v>9</v>
      </c>
      <c r="D66" s="3" t="s">
        <v>9</v>
      </c>
      <c r="E66" s="3"/>
      <c r="F66" s="33"/>
      <c r="G66" s="30"/>
      <c r="H66" s="33"/>
      <c r="I66" s="30"/>
      <c r="J66" s="30"/>
      <c r="K66" s="33"/>
      <c r="L66" s="30"/>
      <c r="M66" s="33"/>
      <c r="N66" s="3"/>
    </row>
    <row r="67" spans="1:14" ht="13.5">
      <c r="A67" s="21"/>
      <c r="B67" s="3"/>
      <c r="C67" s="3" t="s">
        <v>9</v>
      </c>
      <c r="D67" s="3" t="s">
        <v>9</v>
      </c>
      <c r="E67" s="3"/>
      <c r="F67" s="33"/>
      <c r="G67" s="30"/>
      <c r="H67" s="33"/>
      <c r="I67" s="30"/>
      <c r="J67" s="30"/>
      <c r="K67" s="33"/>
      <c r="L67" s="30"/>
      <c r="M67" s="33"/>
      <c r="N67" s="3"/>
    </row>
    <row r="68" spans="1:14" ht="13.5">
      <c r="A68" s="21"/>
      <c r="B68" s="3"/>
      <c r="C68" s="3"/>
      <c r="D68" s="3" t="s">
        <v>9</v>
      </c>
      <c r="E68" s="3"/>
      <c r="F68" s="33"/>
      <c r="G68" s="30"/>
      <c r="H68" s="33"/>
      <c r="I68" s="30"/>
      <c r="J68" s="30"/>
      <c r="K68" s="33"/>
      <c r="L68" s="30"/>
      <c r="M68" s="33"/>
      <c r="N68" s="3"/>
    </row>
    <row r="69" spans="1:14" ht="13.5">
      <c r="A69" s="21"/>
      <c r="B69" s="3"/>
      <c r="C69" s="3"/>
      <c r="D69" s="3" t="s">
        <v>9</v>
      </c>
      <c r="E69" s="3"/>
      <c r="F69" s="30"/>
      <c r="G69" s="30"/>
      <c r="H69" s="33"/>
      <c r="I69" s="30"/>
      <c r="J69" s="30"/>
      <c r="K69" s="30"/>
      <c r="L69" s="30"/>
      <c r="M69" s="33"/>
      <c r="N69" s="3"/>
    </row>
    <row r="70" spans="1:14" ht="13.5">
      <c r="A70" s="21"/>
      <c r="B70" s="3"/>
      <c r="C70" s="3"/>
      <c r="D70" s="3"/>
      <c r="E70" s="3"/>
      <c r="F70" s="30"/>
      <c r="G70" s="30"/>
      <c r="H70" s="33"/>
      <c r="I70" s="30"/>
      <c r="J70" s="30"/>
      <c r="K70" s="30"/>
      <c r="L70" s="30"/>
      <c r="M70" s="33"/>
      <c r="N70" s="3"/>
    </row>
    <row r="71" spans="1:14" ht="13.5">
      <c r="A71" s="21"/>
      <c r="B71" s="3" t="s">
        <v>9</v>
      </c>
      <c r="C71" s="3" t="s">
        <v>9</v>
      </c>
      <c r="D71" s="3"/>
      <c r="E71" s="3"/>
      <c r="F71" s="31"/>
      <c r="G71" s="30"/>
      <c r="H71" s="31"/>
      <c r="I71" s="30"/>
      <c r="J71" s="30"/>
      <c r="K71" s="31"/>
      <c r="L71" s="30"/>
      <c r="M71" s="31"/>
      <c r="N71" s="3"/>
    </row>
    <row r="72" spans="1:14" ht="13.5">
      <c r="A72" s="21"/>
      <c r="B72" s="3"/>
      <c r="C72" s="3" t="s">
        <v>9</v>
      </c>
      <c r="D72" s="3"/>
      <c r="E72" s="3"/>
      <c r="F72" s="30"/>
      <c r="G72" s="30"/>
      <c r="H72" s="33"/>
      <c r="I72" s="30"/>
      <c r="J72" s="30"/>
      <c r="K72" s="30"/>
      <c r="L72" s="30"/>
      <c r="M72" s="33"/>
      <c r="N72" s="3"/>
    </row>
    <row r="73" spans="1:14" ht="13.5">
      <c r="A73" s="21"/>
      <c r="B73" s="3"/>
      <c r="C73" s="3"/>
      <c r="D73" s="3"/>
      <c r="E73" s="3"/>
      <c r="F73" s="30"/>
      <c r="G73" s="30"/>
      <c r="H73" s="33"/>
      <c r="I73" s="30"/>
      <c r="J73" s="30"/>
      <c r="K73" s="30"/>
      <c r="L73" s="30"/>
      <c r="M73" s="33"/>
      <c r="N73" s="3"/>
    </row>
    <row r="74" spans="1:14" ht="13.5">
      <c r="A74" s="21" t="s">
        <v>9</v>
      </c>
      <c r="B74" s="3" t="s">
        <v>9</v>
      </c>
      <c r="C74" s="3"/>
      <c r="E74" s="3"/>
      <c r="F74" s="30"/>
      <c r="G74" s="30"/>
      <c r="H74" s="33"/>
      <c r="I74" s="30"/>
      <c r="J74" s="30"/>
      <c r="K74" s="30"/>
      <c r="L74" s="30"/>
      <c r="M74" s="33"/>
      <c r="N74" s="3"/>
    </row>
    <row r="75" spans="1:14" ht="13.5">
      <c r="A75" s="21"/>
      <c r="B75" s="3" t="s">
        <v>9</v>
      </c>
      <c r="C75" s="3"/>
      <c r="E75" s="3"/>
      <c r="F75" s="30"/>
      <c r="G75" s="30"/>
      <c r="H75" s="33"/>
      <c r="I75" s="30"/>
      <c r="J75" s="30"/>
      <c r="K75" s="30"/>
      <c r="L75" s="30"/>
      <c r="M75" s="33"/>
      <c r="N75" s="3"/>
    </row>
    <row r="76" spans="1:14" ht="13.5">
      <c r="A76" s="21"/>
      <c r="B76" s="3" t="s">
        <v>9</v>
      </c>
      <c r="C76" s="3"/>
      <c r="E76" s="3"/>
      <c r="F76" s="30"/>
      <c r="G76" s="30"/>
      <c r="H76" s="33"/>
      <c r="I76" s="30"/>
      <c r="J76" s="30"/>
      <c r="K76" s="30"/>
      <c r="L76" s="30"/>
      <c r="M76" s="33"/>
      <c r="N76" s="3"/>
    </row>
    <row r="77" spans="1:14" ht="13.5">
      <c r="A77" s="21"/>
      <c r="B77" s="3" t="s">
        <v>9</v>
      </c>
      <c r="C77" s="3"/>
      <c r="E77" s="3"/>
      <c r="F77" s="30"/>
      <c r="G77" s="30"/>
      <c r="H77" s="33"/>
      <c r="I77" s="30"/>
      <c r="J77" s="30"/>
      <c r="K77" s="30"/>
      <c r="L77" s="30"/>
      <c r="M77" s="33"/>
      <c r="N77" s="3"/>
    </row>
    <row r="78" spans="1:14" ht="13.5">
      <c r="A78" s="21"/>
      <c r="B78" s="3"/>
      <c r="C78" s="3" t="s">
        <v>9</v>
      </c>
      <c r="D78" s="3" t="s">
        <v>9</v>
      </c>
      <c r="E78" s="3"/>
      <c r="F78" s="34"/>
      <c r="G78" s="30"/>
      <c r="H78" s="34"/>
      <c r="I78" s="30"/>
      <c r="J78" s="30"/>
      <c r="K78" s="34"/>
      <c r="L78" s="30"/>
      <c r="M78" s="34"/>
      <c r="N78" s="3"/>
    </row>
    <row r="79" spans="1:14" ht="13.5">
      <c r="A79" s="21"/>
      <c r="B79" s="3"/>
      <c r="C79" s="3" t="s">
        <v>9</v>
      </c>
      <c r="D79" s="3" t="s">
        <v>9</v>
      </c>
      <c r="E79" s="3"/>
      <c r="F79" s="34"/>
      <c r="G79" s="30"/>
      <c r="H79" s="33"/>
      <c r="I79" s="30"/>
      <c r="J79" s="30"/>
      <c r="K79" s="34"/>
      <c r="L79" s="30"/>
      <c r="M79" s="33"/>
      <c r="N79" s="3"/>
    </row>
    <row r="80" spans="1:14" ht="13.5">
      <c r="A80" s="21"/>
      <c r="B80" s="3"/>
      <c r="C80" s="3" t="s">
        <v>9</v>
      </c>
      <c r="D80" s="3" t="s">
        <v>9</v>
      </c>
      <c r="E80" s="3"/>
      <c r="F80" s="33"/>
      <c r="G80" s="33"/>
      <c r="H80" s="33"/>
      <c r="I80" s="33"/>
      <c r="J80" s="33"/>
      <c r="K80" s="33"/>
      <c r="L80" s="30"/>
      <c r="M80" s="33"/>
      <c r="N80" s="3"/>
    </row>
    <row r="81" spans="1:14" ht="13.5">
      <c r="A81" s="21"/>
      <c r="B81" s="3"/>
      <c r="C81" s="3"/>
      <c r="D81" s="3" t="s">
        <v>9</v>
      </c>
      <c r="E81" s="3"/>
      <c r="F81" s="30"/>
      <c r="G81" s="30"/>
      <c r="H81" s="33"/>
      <c r="I81" s="30"/>
      <c r="J81" s="30"/>
      <c r="K81" s="30"/>
      <c r="L81" s="30"/>
      <c r="M81" s="33"/>
      <c r="N81" s="3"/>
    </row>
    <row r="82" ht="12.75">
      <c r="H82" s="37"/>
    </row>
    <row r="83" ht="12.75">
      <c r="H83" s="37"/>
    </row>
    <row r="84" ht="12.75">
      <c r="H84" s="37"/>
    </row>
    <row r="85" ht="12.75">
      <c r="H85" s="37"/>
    </row>
    <row r="86" ht="12.75">
      <c r="H86" s="37"/>
    </row>
    <row r="87" ht="12.75">
      <c r="H87" s="37"/>
    </row>
    <row r="88" ht="12.75"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</sheetData>
  <mergeCells count="8">
    <mergeCell ref="F11:I11"/>
    <mergeCell ref="K11:N11"/>
    <mergeCell ref="H15:I15"/>
    <mergeCell ref="M15:N15"/>
    <mergeCell ref="H16:I16"/>
    <mergeCell ref="M16:N16"/>
    <mergeCell ref="H17:I17"/>
    <mergeCell ref="M17:N17"/>
  </mergeCells>
  <printOptions/>
  <pageMargins left="0.43" right="0.24" top="0.5" bottom="0.18" header="0.5" footer="0.18"/>
  <pageSetup horizontalDpi="600" verticalDpi="600" orientation="portrait" paperSize="9" scale="70" r:id="rId2"/>
  <headerFooter alignWithMargins="0">
    <oddHeader>&amp;R&amp;D&amp;T&amp;F&amp;A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2">
      <selection activeCell="D42" sqref="D42"/>
    </sheetView>
  </sheetViews>
  <sheetFormatPr defaultColWidth="9.140625" defaultRowHeight="12.75"/>
  <cols>
    <col min="1" max="1" width="37.8515625" style="0" customWidth="1"/>
    <col min="2" max="2" width="2.421875" style="0" customWidth="1"/>
    <col min="3" max="3" width="2.140625" style="0" customWidth="1"/>
    <col min="4" max="4" width="13.8515625" style="0" customWidth="1"/>
    <col min="7" max="7" width="12.7109375" style="0" customWidth="1"/>
  </cols>
  <sheetData>
    <row r="1" spans="1:7" ht="13.5">
      <c r="A1" s="1"/>
      <c r="B1" s="1"/>
      <c r="C1" s="2"/>
      <c r="D1" s="23"/>
      <c r="E1" s="23"/>
      <c r="F1" s="26"/>
      <c r="G1" s="4"/>
    </row>
    <row r="2" spans="1:7" ht="17.25">
      <c r="A2" s="1"/>
      <c r="B2" s="1"/>
      <c r="C2" s="5" t="s">
        <v>0</v>
      </c>
      <c r="D2" s="38"/>
      <c r="E2" s="36"/>
      <c r="F2" s="26"/>
      <c r="G2" s="4"/>
    </row>
    <row r="3" spans="1:7" ht="13.5">
      <c r="A3" s="1"/>
      <c r="B3" s="1"/>
      <c r="C3" s="7"/>
      <c r="D3" s="28"/>
      <c r="E3" s="28"/>
      <c r="F3" s="27"/>
      <c r="G3" s="8"/>
    </row>
    <row r="4" spans="1:7" ht="16.5">
      <c r="A4" s="9" t="s">
        <v>96</v>
      </c>
      <c r="B4" s="10"/>
      <c r="C4" s="10"/>
      <c r="D4" s="12"/>
      <c r="E4" s="12"/>
      <c r="F4" s="12"/>
      <c r="G4" s="10"/>
    </row>
    <row r="5" spans="1:7" ht="16.5">
      <c r="A5" s="9" t="s">
        <v>97</v>
      </c>
      <c r="B5" s="10"/>
      <c r="C5" s="10"/>
      <c r="D5" s="12"/>
      <c r="E5" s="12"/>
      <c r="F5" s="12"/>
      <c r="G5" s="10"/>
    </row>
    <row r="6" spans="1:7" ht="14.25" thickBot="1">
      <c r="A6" s="20" t="s">
        <v>9</v>
      </c>
      <c r="B6" s="11"/>
      <c r="C6" s="11"/>
      <c r="D6" s="39"/>
      <c r="E6" s="39"/>
      <c r="F6" s="39"/>
      <c r="G6" s="11"/>
    </row>
    <row r="7" spans="1:7" ht="17.25" thickTop="1">
      <c r="A7" s="92"/>
      <c r="B7" s="10"/>
      <c r="C7" s="10"/>
      <c r="D7" s="40"/>
      <c r="E7" s="12"/>
      <c r="F7" s="12"/>
      <c r="G7" s="10"/>
    </row>
    <row r="8" spans="1:7" ht="16.5">
      <c r="A8" s="9"/>
      <c r="B8" s="10"/>
      <c r="C8" s="10"/>
      <c r="D8" s="40" t="s">
        <v>85</v>
      </c>
      <c r="E8" s="12"/>
      <c r="F8" s="40"/>
      <c r="G8" s="10"/>
    </row>
    <row r="9" spans="1:7" ht="16.5">
      <c r="A9" s="60"/>
      <c r="B9" s="10"/>
      <c r="C9" s="10"/>
      <c r="D9" s="40" t="s">
        <v>86</v>
      </c>
      <c r="E9" s="12"/>
      <c r="F9" s="40"/>
      <c r="G9" s="10"/>
    </row>
    <row r="10" spans="1:7" ht="15">
      <c r="A10" s="59"/>
      <c r="B10" s="10"/>
      <c r="C10" s="10"/>
      <c r="D10" s="41" t="s">
        <v>87</v>
      </c>
      <c r="E10" s="13"/>
      <c r="F10" s="41"/>
      <c r="G10" s="10"/>
    </row>
    <row r="11" spans="1:7" ht="15">
      <c r="A11" s="59"/>
      <c r="B11" s="10"/>
      <c r="C11" s="10"/>
      <c r="D11" s="41">
        <v>37560</v>
      </c>
      <c r="E11" s="13"/>
      <c r="F11" s="41"/>
      <c r="G11" s="10"/>
    </row>
    <row r="12" spans="1:7" ht="15">
      <c r="A12" s="59"/>
      <c r="B12" s="10"/>
      <c r="C12" s="10"/>
      <c r="D12" s="40" t="s">
        <v>4</v>
      </c>
      <c r="E12" s="12"/>
      <c r="F12" s="40"/>
      <c r="G12" s="10"/>
    </row>
    <row r="13" spans="1:7" ht="13.5">
      <c r="A13" s="59"/>
      <c r="B13" s="10"/>
      <c r="C13" s="10"/>
      <c r="D13" s="12"/>
      <c r="E13" s="12"/>
      <c r="F13" s="12"/>
      <c r="G13" s="10"/>
    </row>
    <row r="14" spans="1:6" ht="13.5">
      <c r="A14" s="61" t="s">
        <v>92</v>
      </c>
      <c r="D14" s="89">
        <v>5692</v>
      </c>
      <c r="F14" s="58"/>
    </row>
    <row r="15" spans="1:4" ht="12.75">
      <c r="A15" s="61"/>
      <c r="D15" s="89"/>
    </row>
    <row r="16" spans="1:6" ht="13.5">
      <c r="A16" s="61" t="s">
        <v>63</v>
      </c>
      <c r="D16" s="89">
        <v>-5523</v>
      </c>
      <c r="F16" s="58"/>
    </row>
    <row r="17" spans="1:4" ht="12.75">
      <c r="A17" s="61"/>
      <c r="D17" s="89"/>
    </row>
    <row r="18" spans="1:6" ht="13.5">
      <c r="A18" s="61" t="s">
        <v>91</v>
      </c>
      <c r="D18" s="89">
        <v>-158</v>
      </c>
      <c r="F18" s="58"/>
    </row>
    <row r="19" spans="1:4" ht="12.75">
      <c r="A19" s="61"/>
      <c r="D19" s="87"/>
    </row>
    <row r="20" spans="1:4" ht="12.75">
      <c r="A20" s="91" t="s">
        <v>90</v>
      </c>
      <c r="D20" s="89"/>
    </row>
    <row r="21" spans="1:6" ht="13.5">
      <c r="A21" s="91" t="s">
        <v>64</v>
      </c>
      <c r="D21" s="89">
        <f>SUM(D14:D18)</f>
        <v>11</v>
      </c>
      <c r="F21" s="58"/>
    </row>
    <row r="22" spans="1:4" ht="12.75">
      <c r="A22" s="91"/>
      <c r="D22" s="89"/>
    </row>
    <row r="23" spans="1:4" ht="12.75">
      <c r="A23" s="91" t="s">
        <v>65</v>
      </c>
      <c r="D23" s="89">
        <v>-5506</v>
      </c>
    </row>
    <row r="24" spans="1:6" ht="13.5">
      <c r="A24" s="91" t="s">
        <v>89</v>
      </c>
      <c r="D24" s="89"/>
      <c r="F24" s="58"/>
    </row>
    <row r="25" spans="1:4" ht="12.75">
      <c r="A25" s="91"/>
      <c r="D25" s="87"/>
    </row>
    <row r="26" spans="1:4" ht="12.75">
      <c r="A26" s="91" t="s">
        <v>66</v>
      </c>
      <c r="D26" s="89"/>
    </row>
    <row r="27" spans="1:6" ht="14.25" thickBot="1">
      <c r="A27" s="91" t="s">
        <v>88</v>
      </c>
      <c r="D27" s="82">
        <f>SUM(D21:D25)</f>
        <v>-5495</v>
      </c>
      <c r="F27" s="58"/>
    </row>
    <row r="28" ht="13.5" thickTop="1">
      <c r="D28" s="90"/>
    </row>
    <row r="30" ht="12.75">
      <c r="A30" t="s">
        <v>93</v>
      </c>
    </row>
    <row r="31" ht="12.75">
      <c r="A31" t="s">
        <v>94</v>
      </c>
    </row>
    <row r="33" ht="15">
      <c r="A33" s="52" t="s">
        <v>95</v>
      </c>
    </row>
    <row r="34" ht="15">
      <c r="A34" s="52" t="s">
        <v>58</v>
      </c>
    </row>
  </sheetData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6"/>
  <sheetViews>
    <sheetView workbookViewId="0" topLeftCell="A1">
      <selection activeCell="A5" sqref="A5"/>
    </sheetView>
  </sheetViews>
  <sheetFormatPr defaultColWidth="9.140625" defaultRowHeight="12.75"/>
  <cols>
    <col min="1" max="1" width="20.421875" style="0" customWidth="1"/>
    <col min="2" max="2" width="2.421875" style="0" customWidth="1"/>
    <col min="3" max="3" width="14.57421875" style="0" customWidth="1"/>
    <col min="4" max="4" width="1.8515625" style="0" customWidth="1"/>
    <col min="5" max="5" width="14.7109375" style="0" customWidth="1"/>
    <col min="6" max="6" width="2.28125" style="0" customWidth="1"/>
    <col min="7" max="7" width="14.7109375" style="0" customWidth="1"/>
    <col min="8" max="8" width="1.421875" style="0" customWidth="1"/>
    <col min="9" max="9" width="11.57421875" style="0" customWidth="1"/>
    <col min="10" max="10" width="2.28125" style="0" customWidth="1"/>
    <col min="11" max="11" width="10.00390625" style="0" customWidth="1"/>
    <col min="12" max="12" width="2.00390625" style="0" customWidth="1"/>
    <col min="13" max="13" width="10.57421875" style="0" customWidth="1"/>
    <col min="14" max="14" width="10.7109375" style="0" customWidth="1"/>
  </cols>
  <sheetData>
    <row r="1" spans="1:9" ht="13.5">
      <c r="A1" s="1"/>
      <c r="B1" s="1"/>
      <c r="C1" s="2"/>
      <c r="D1" s="23"/>
      <c r="E1" s="23"/>
      <c r="F1" s="23"/>
      <c r="G1" s="23"/>
      <c r="H1" s="26"/>
      <c r="I1" s="4"/>
    </row>
    <row r="2" spans="1:9" ht="17.25">
      <c r="A2" s="1"/>
      <c r="B2" s="1"/>
      <c r="C2" s="5" t="s">
        <v>0</v>
      </c>
      <c r="D2" s="38"/>
      <c r="E2" s="36"/>
      <c r="F2" s="36"/>
      <c r="G2" s="36"/>
      <c r="H2" s="26"/>
      <c r="I2" s="4"/>
    </row>
    <row r="3" spans="1:9" ht="13.5">
      <c r="A3" s="1"/>
      <c r="B3" s="1"/>
      <c r="C3" s="7"/>
      <c r="D3" s="28"/>
      <c r="E3" s="28"/>
      <c r="F3" s="28"/>
      <c r="G3" s="28"/>
      <c r="H3" s="27"/>
      <c r="I3" s="8"/>
    </row>
    <row r="4" spans="1:9" ht="16.5">
      <c r="A4" s="9" t="s">
        <v>98</v>
      </c>
      <c r="B4" s="10"/>
      <c r="C4" s="10"/>
      <c r="D4" s="12"/>
      <c r="E4" s="12"/>
      <c r="F4" s="12"/>
      <c r="G4" s="12"/>
      <c r="H4" s="12"/>
      <c r="I4" s="10"/>
    </row>
    <row r="5" spans="1:9" ht="16.5">
      <c r="A5" s="9" t="s">
        <v>67</v>
      </c>
      <c r="B5" s="10"/>
      <c r="C5" s="10"/>
      <c r="D5" s="12"/>
      <c r="E5" s="12"/>
      <c r="F5" s="12"/>
      <c r="G5" s="12"/>
      <c r="H5" s="12"/>
      <c r="I5" s="10"/>
    </row>
    <row r="6" spans="1:13" ht="14.25" thickBot="1">
      <c r="A6" s="20" t="s">
        <v>9</v>
      </c>
      <c r="B6" s="11"/>
      <c r="C6" s="11"/>
      <c r="D6" s="39"/>
      <c r="E6" s="39"/>
      <c r="F6" s="39"/>
      <c r="G6" s="39"/>
      <c r="H6" s="39"/>
      <c r="I6" s="11"/>
      <c r="J6" s="64"/>
      <c r="K6" s="64"/>
      <c r="L6" s="64"/>
      <c r="M6" s="64"/>
    </row>
    <row r="7" spans="1:9" ht="17.25" thickTop="1">
      <c r="A7" s="9"/>
      <c r="B7" s="10"/>
      <c r="C7" s="10"/>
      <c r="D7" s="40"/>
      <c r="E7" s="12"/>
      <c r="F7" s="12"/>
      <c r="G7" s="12"/>
      <c r="H7" s="12"/>
      <c r="I7" s="10"/>
    </row>
    <row r="8" spans="1:13" ht="16.5">
      <c r="A8" s="60"/>
      <c r="B8" s="10"/>
      <c r="C8" s="65"/>
      <c r="D8" s="65"/>
      <c r="E8" s="66" t="s">
        <v>13</v>
      </c>
      <c r="F8" s="66"/>
      <c r="G8" s="66" t="s">
        <v>84</v>
      </c>
      <c r="H8" s="67"/>
      <c r="I8" s="66" t="s">
        <v>69</v>
      </c>
      <c r="J8" s="66"/>
      <c r="K8" s="66" t="s">
        <v>70</v>
      </c>
      <c r="L8" s="66"/>
      <c r="M8" s="66" t="s">
        <v>9</v>
      </c>
    </row>
    <row r="9" spans="1:13" ht="13.5">
      <c r="A9" s="59"/>
      <c r="B9" s="10"/>
      <c r="C9" s="65" t="s">
        <v>11</v>
      </c>
      <c r="D9" s="65"/>
      <c r="E9" s="66" t="s">
        <v>68</v>
      </c>
      <c r="F9" s="66"/>
      <c r="G9" s="66" t="s">
        <v>68</v>
      </c>
      <c r="H9" s="68"/>
      <c r="I9" s="66" t="s">
        <v>68</v>
      </c>
      <c r="J9" s="66"/>
      <c r="K9" s="66" t="s">
        <v>71</v>
      </c>
      <c r="L9" s="66"/>
      <c r="M9" s="66" t="s">
        <v>38</v>
      </c>
    </row>
    <row r="10" spans="1:13" ht="15">
      <c r="A10" s="59"/>
      <c r="B10" s="10"/>
      <c r="C10" s="65" t="s">
        <v>4</v>
      </c>
      <c r="D10" s="65"/>
      <c r="E10" s="65" t="s">
        <v>4</v>
      </c>
      <c r="F10" s="65"/>
      <c r="G10" s="65" t="s">
        <v>4</v>
      </c>
      <c r="H10" s="41"/>
      <c r="I10" s="65" t="s">
        <v>4</v>
      </c>
      <c r="J10" s="65"/>
      <c r="K10" s="65" t="s">
        <v>4</v>
      </c>
      <c r="L10" s="65"/>
      <c r="M10" s="65" t="s">
        <v>4</v>
      </c>
    </row>
    <row r="11" spans="1:9" ht="15">
      <c r="A11" s="62" t="s">
        <v>72</v>
      </c>
      <c r="B11" s="10"/>
      <c r="H11" s="40"/>
      <c r="I11" s="10"/>
    </row>
    <row r="12" spans="1:9" ht="15">
      <c r="A12" s="69" t="s">
        <v>73</v>
      </c>
      <c r="B12" s="10"/>
      <c r="H12" s="12"/>
      <c r="I12" s="10"/>
    </row>
    <row r="13" spans="1:9" ht="15">
      <c r="A13" s="71" t="s">
        <v>9</v>
      </c>
      <c r="B13" s="10"/>
      <c r="C13" s="10"/>
      <c r="D13" s="12"/>
      <c r="E13" s="12"/>
      <c r="F13" s="12"/>
      <c r="G13" s="12"/>
      <c r="H13" s="12"/>
      <c r="I13" s="10"/>
    </row>
    <row r="14" spans="1:13" ht="13.5">
      <c r="A14" s="72" t="s">
        <v>78</v>
      </c>
      <c r="B14" s="10"/>
      <c r="C14" s="74"/>
      <c r="D14" s="46"/>
      <c r="E14" s="46"/>
      <c r="F14" s="46"/>
      <c r="G14" s="46"/>
      <c r="H14" s="46"/>
      <c r="I14" s="74"/>
      <c r="J14" s="75"/>
      <c r="K14" s="75"/>
      <c r="L14" s="75"/>
      <c r="M14" s="75" t="s">
        <v>9</v>
      </c>
    </row>
    <row r="15" spans="1:13" ht="13.5">
      <c r="A15" s="73" t="s">
        <v>79</v>
      </c>
      <c r="B15" s="10"/>
      <c r="C15" s="74">
        <v>56800</v>
      </c>
      <c r="D15" s="46"/>
      <c r="E15" s="46">
        <v>24640</v>
      </c>
      <c r="F15" s="46"/>
      <c r="G15" s="46">
        <v>846</v>
      </c>
      <c r="H15" s="76"/>
      <c r="I15" s="74">
        <f>I36</f>
        <v>17822</v>
      </c>
      <c r="J15" s="75"/>
      <c r="K15" s="75">
        <v>14656</v>
      </c>
      <c r="L15" s="75"/>
      <c r="M15" s="75">
        <f>SUM(C15:K15)</f>
        <v>114764</v>
      </c>
    </row>
    <row r="16" spans="1:13" ht="15">
      <c r="A16" s="59"/>
      <c r="B16" s="10"/>
      <c r="C16" s="77"/>
      <c r="D16" s="78"/>
      <c r="E16" s="78"/>
      <c r="F16" s="78"/>
      <c r="G16" s="78"/>
      <c r="H16" s="79"/>
      <c r="I16" s="74"/>
      <c r="J16" s="75"/>
      <c r="K16" s="75"/>
      <c r="L16" s="75"/>
      <c r="M16" s="75"/>
    </row>
    <row r="17" spans="1:13" ht="15">
      <c r="A17" s="59" t="s">
        <v>74</v>
      </c>
      <c r="B17" s="10"/>
      <c r="C17" s="78"/>
      <c r="D17" s="46"/>
      <c r="E17" s="78"/>
      <c r="F17" s="78"/>
      <c r="G17" s="78"/>
      <c r="H17" s="79"/>
      <c r="I17" s="74"/>
      <c r="J17" s="75"/>
      <c r="K17" s="75"/>
      <c r="L17" s="75"/>
      <c r="M17" s="75"/>
    </row>
    <row r="18" spans="1:13" ht="15">
      <c r="A18" s="59" t="s">
        <v>75</v>
      </c>
      <c r="B18" s="10"/>
      <c r="C18" s="74">
        <v>379</v>
      </c>
      <c r="D18" s="46"/>
      <c r="E18" s="74">
        <v>145</v>
      </c>
      <c r="F18" s="78"/>
      <c r="G18" s="74">
        <v>0</v>
      </c>
      <c r="H18" s="75"/>
      <c r="I18" s="74">
        <v>0</v>
      </c>
      <c r="J18" s="75"/>
      <c r="K18" s="74">
        <v>9434</v>
      </c>
      <c r="L18" s="75"/>
      <c r="M18" s="75">
        <f>SUM(C18:K18)</f>
        <v>9958</v>
      </c>
    </row>
    <row r="19" spans="1:13" ht="13.5">
      <c r="A19" s="59"/>
      <c r="B19" s="10"/>
      <c r="C19" s="81"/>
      <c r="D19" s="75"/>
      <c r="E19" s="81"/>
      <c r="F19" s="85"/>
      <c r="G19" s="81"/>
      <c r="H19" s="75"/>
      <c r="I19" s="81"/>
      <c r="J19" s="75"/>
      <c r="K19" s="81"/>
      <c r="L19" s="75"/>
      <c r="M19" s="81" t="s">
        <v>9</v>
      </c>
    </row>
    <row r="20" spans="1:13" ht="12.75">
      <c r="A20" s="70" t="s">
        <v>76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3.5" thickBot="1">
      <c r="A21" s="61" t="s">
        <v>77</v>
      </c>
      <c r="C21" s="82">
        <f>SUM(C15:C19)</f>
        <v>57179</v>
      </c>
      <c r="D21" s="75"/>
      <c r="E21" s="82">
        <f>SUM(E15:E19)</f>
        <v>24785</v>
      </c>
      <c r="F21" s="85"/>
      <c r="G21" s="82">
        <f>SUM(G15:G19)</f>
        <v>846</v>
      </c>
      <c r="H21" s="75"/>
      <c r="I21" s="82">
        <f>SUM(I15:I19)</f>
        <v>17822</v>
      </c>
      <c r="J21" s="75"/>
      <c r="K21" s="82">
        <f>SUM(K15:K19)</f>
        <v>24090</v>
      </c>
      <c r="L21" s="75"/>
      <c r="M21" s="82">
        <f>SUM(M14:M19)</f>
        <v>124722</v>
      </c>
    </row>
    <row r="22" spans="1:14" ht="13.5" thickTop="1">
      <c r="A22" s="61"/>
      <c r="N22" s="83">
        <f>SUM(C21:K21)</f>
        <v>124722</v>
      </c>
    </row>
    <row r="23" spans="1:14" ht="12.75">
      <c r="A23" s="61"/>
      <c r="N23" t="s">
        <v>81</v>
      </c>
    </row>
    <row r="24" ht="12.75">
      <c r="A24" s="61"/>
    </row>
    <row r="26" ht="15">
      <c r="A26" s="62" t="s">
        <v>72</v>
      </c>
    </row>
    <row r="27" ht="15">
      <c r="A27" s="69" t="s">
        <v>80</v>
      </c>
    </row>
    <row r="28" ht="15">
      <c r="A28" s="71" t="s">
        <v>9</v>
      </c>
    </row>
    <row r="29" spans="1:13" ht="13.5">
      <c r="A29" s="72" t="s">
        <v>78</v>
      </c>
      <c r="C29" s="74"/>
      <c r="D29" s="46"/>
      <c r="E29" s="46"/>
      <c r="F29" s="46"/>
      <c r="G29" s="46"/>
      <c r="H29" s="46"/>
      <c r="I29" s="74"/>
      <c r="J29" s="75"/>
      <c r="K29" s="75"/>
      <c r="L29" s="75"/>
      <c r="M29" s="75" t="s">
        <v>9</v>
      </c>
    </row>
    <row r="30" spans="1:13" ht="13.5">
      <c r="A30" s="73" t="s">
        <v>79</v>
      </c>
      <c r="C30" s="74">
        <v>50000</v>
      </c>
      <c r="D30" s="46"/>
      <c r="E30" s="46">
        <v>23838</v>
      </c>
      <c r="F30" s="46"/>
      <c r="G30" s="46">
        <v>913</v>
      </c>
      <c r="H30" s="76"/>
      <c r="I30" s="74">
        <v>17822</v>
      </c>
      <c r="J30" s="75"/>
      <c r="K30" s="75">
        <v>7763</v>
      </c>
      <c r="L30" s="75"/>
      <c r="M30" s="75">
        <f>SUM(C30:K30)</f>
        <v>100336</v>
      </c>
    </row>
    <row r="31" spans="1:13" ht="15">
      <c r="A31" s="59"/>
      <c r="C31" s="77"/>
      <c r="D31" s="78"/>
      <c r="E31" s="78"/>
      <c r="F31" s="78"/>
      <c r="G31" s="78"/>
      <c r="H31" s="79"/>
      <c r="I31" s="74"/>
      <c r="J31" s="75"/>
      <c r="K31" s="75"/>
      <c r="L31" s="75"/>
      <c r="M31" s="75"/>
    </row>
    <row r="32" spans="1:13" ht="15">
      <c r="A32" s="59" t="s">
        <v>74</v>
      </c>
      <c r="C32" s="78"/>
      <c r="D32" s="46"/>
      <c r="E32" s="78"/>
      <c r="F32" s="78"/>
      <c r="G32" s="78"/>
      <c r="H32" s="79"/>
      <c r="I32" s="74"/>
      <c r="J32" s="75"/>
      <c r="K32" s="75"/>
      <c r="L32" s="75"/>
      <c r="M32" s="75"/>
    </row>
    <row r="33" spans="1:13" ht="15">
      <c r="A33" s="59" t="s">
        <v>75</v>
      </c>
      <c r="C33" s="74">
        <v>1000</v>
      </c>
      <c r="D33" s="80"/>
      <c r="E33" s="46">
        <v>770</v>
      </c>
      <c r="F33" s="78"/>
      <c r="G33" s="46">
        <v>-67</v>
      </c>
      <c r="H33" s="79"/>
      <c r="I33" s="74">
        <v>0</v>
      </c>
      <c r="J33" s="75"/>
      <c r="K33" s="75">
        <v>3027</v>
      </c>
      <c r="L33" s="75"/>
      <c r="M33" s="75">
        <f>SUM(C33:K33)</f>
        <v>4730</v>
      </c>
    </row>
    <row r="34" spans="1:13" ht="13.5">
      <c r="A34" s="59"/>
      <c r="C34" s="84"/>
      <c r="D34" s="75"/>
      <c r="E34" s="81"/>
      <c r="F34" s="85"/>
      <c r="G34" s="81"/>
      <c r="H34" s="75"/>
      <c r="I34" s="81"/>
      <c r="J34" s="75"/>
      <c r="K34" s="81"/>
      <c r="L34" s="75"/>
      <c r="M34" s="81"/>
    </row>
    <row r="35" spans="1:13" ht="12.75">
      <c r="A35" s="70" t="s">
        <v>76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3.5" thickBot="1">
      <c r="A36" s="61" t="s">
        <v>77</v>
      </c>
      <c r="C36" s="82">
        <f>SUM(C30:C34)</f>
        <v>51000</v>
      </c>
      <c r="D36" s="75"/>
      <c r="E36" s="82">
        <f>SUM(E30:E34)</f>
        <v>24608</v>
      </c>
      <c r="F36" s="85"/>
      <c r="G36" s="82">
        <f>SUM(G30:G34)</f>
        <v>846</v>
      </c>
      <c r="H36" s="75"/>
      <c r="I36" s="82">
        <f>SUM(I30:I34)</f>
        <v>17822</v>
      </c>
      <c r="J36" s="75"/>
      <c r="K36" s="82">
        <f>SUM(K30:K34)</f>
        <v>10790</v>
      </c>
      <c r="L36" s="75"/>
      <c r="M36" s="82">
        <f>SUM(M29:M34)</f>
        <v>105066</v>
      </c>
    </row>
    <row r="37" spans="1:14" ht="13.5" thickTop="1">
      <c r="A37" s="61"/>
      <c r="N37" s="83">
        <f>SUM(C36:K36)</f>
        <v>105066</v>
      </c>
    </row>
    <row r="38" spans="1:14" ht="12.75">
      <c r="A38" s="61"/>
      <c r="N38" t="s">
        <v>81</v>
      </c>
    </row>
    <row r="39" ht="12.75">
      <c r="A39" s="61"/>
    </row>
    <row r="40" ht="12.75">
      <c r="A40" s="61"/>
    </row>
    <row r="41" ht="12.75">
      <c r="A41" s="61"/>
    </row>
    <row r="42" spans="1:2" ht="15">
      <c r="A42" s="61"/>
      <c r="B42" s="52" t="s">
        <v>82</v>
      </c>
    </row>
    <row r="43" spans="1:2" ht="15">
      <c r="A43" s="61"/>
      <c r="B43" s="52" t="s">
        <v>83</v>
      </c>
    </row>
    <row r="44" ht="12.75">
      <c r="A44" s="61"/>
    </row>
    <row r="45" ht="12.75">
      <c r="A45" s="61"/>
    </row>
    <row r="46" ht="12.75">
      <c r="A46" s="61"/>
    </row>
    <row r="47" ht="12.75">
      <c r="A47" s="61"/>
    </row>
    <row r="48" ht="12.75">
      <c r="A48" s="63"/>
    </row>
    <row r="49" ht="12.75">
      <c r="A49" s="61"/>
    </row>
    <row r="50" ht="12.75">
      <c r="A50" s="61"/>
    </row>
    <row r="51" ht="12.75">
      <c r="A51" s="61"/>
    </row>
    <row r="52" ht="12.75">
      <c r="A52" s="61"/>
    </row>
    <row r="53" ht="12.75">
      <c r="A53" s="61"/>
    </row>
    <row r="54" ht="12.75">
      <c r="A54" s="61"/>
    </row>
    <row r="55" ht="12.75">
      <c r="A55" s="61"/>
    </row>
    <row r="56" ht="12.75">
      <c r="A56" s="61"/>
    </row>
    <row r="57" ht="12.75">
      <c r="A57" s="61"/>
    </row>
    <row r="58" ht="12.75">
      <c r="A58" s="61"/>
    </row>
    <row r="59" ht="12.75">
      <c r="A59" s="61"/>
    </row>
    <row r="60" ht="12.75">
      <c r="A60" s="61"/>
    </row>
    <row r="61" ht="12.75">
      <c r="A61" s="61"/>
    </row>
    <row r="62" ht="12.75">
      <c r="A62" s="63"/>
    </row>
    <row r="63" ht="12.75">
      <c r="A63" s="61"/>
    </row>
    <row r="64" ht="12.75">
      <c r="A64" s="61"/>
    </row>
    <row r="65" ht="12.75">
      <c r="A65" s="61"/>
    </row>
    <row r="66" ht="12.75">
      <c r="A66" s="61"/>
    </row>
    <row r="67" ht="12.75">
      <c r="A67" s="61"/>
    </row>
    <row r="68" ht="12.75">
      <c r="A68" s="61"/>
    </row>
    <row r="69" ht="12.75">
      <c r="A69" s="61"/>
    </row>
    <row r="70" ht="12.75">
      <c r="A70" s="61"/>
    </row>
    <row r="71" ht="12.75">
      <c r="A71" s="61"/>
    </row>
    <row r="72" ht="12.75">
      <c r="A72" s="61"/>
    </row>
    <row r="73" ht="12.75">
      <c r="A73" s="61"/>
    </row>
    <row r="74" ht="12.75">
      <c r="A74" s="63"/>
    </row>
    <row r="75" ht="12.75">
      <c r="A75" s="63"/>
    </row>
    <row r="76" ht="12.75">
      <c r="A76" s="61"/>
    </row>
    <row r="77" ht="12.75">
      <c r="A77" s="63"/>
    </row>
    <row r="78" ht="12.75">
      <c r="A78" s="63"/>
    </row>
    <row r="79" ht="12.75">
      <c r="A79" s="63"/>
    </row>
    <row r="80" ht="12.75">
      <c r="A80" s="63"/>
    </row>
    <row r="81" ht="12.75">
      <c r="A81" s="63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2.75">
      <c r="A88" s="61"/>
    </row>
    <row r="89" ht="12.75">
      <c r="A89" s="61"/>
    </row>
    <row r="90" ht="12.75">
      <c r="A90" s="61"/>
    </row>
    <row r="91" ht="12.75">
      <c r="A91" s="61"/>
    </row>
    <row r="92" ht="12.75">
      <c r="A92" s="61"/>
    </row>
    <row r="93" ht="12.75">
      <c r="A93" s="61"/>
    </row>
    <row r="94" ht="12.75">
      <c r="A94" s="61"/>
    </row>
    <row r="95" ht="12.75">
      <c r="A95" s="61"/>
    </row>
    <row r="96" ht="12.75">
      <c r="A96" s="61"/>
    </row>
    <row r="97" ht="12.75">
      <c r="A97" s="61"/>
    </row>
    <row r="98" ht="12.75">
      <c r="A98" s="61"/>
    </row>
    <row r="99" ht="12.75">
      <c r="A99" s="61"/>
    </row>
    <row r="100" ht="12.75">
      <c r="A100" s="61"/>
    </row>
    <row r="101" ht="12.75">
      <c r="A101" s="61"/>
    </row>
    <row r="102" ht="12.75">
      <c r="A102" s="61"/>
    </row>
    <row r="103" ht="12.75">
      <c r="A103" s="61"/>
    </row>
    <row r="104" ht="12.75">
      <c r="A104" s="61"/>
    </row>
    <row r="105" ht="12.75">
      <c r="A105" s="61"/>
    </row>
    <row r="106" ht="12.75">
      <c r="A106" s="61"/>
    </row>
    <row r="107" ht="12.75">
      <c r="A107" s="61"/>
    </row>
    <row r="108" ht="12.75">
      <c r="A108" s="61"/>
    </row>
    <row r="109" ht="12.75">
      <c r="A109" s="61"/>
    </row>
    <row r="110" ht="12.75">
      <c r="A110" s="61"/>
    </row>
    <row r="111" ht="12.75">
      <c r="A111" s="61"/>
    </row>
    <row r="112" ht="12.75">
      <c r="A112" s="61"/>
    </row>
    <row r="113" ht="12.75">
      <c r="A113" s="61"/>
    </row>
    <row r="114" ht="12.75">
      <c r="A114" s="61"/>
    </row>
    <row r="115" ht="12.75">
      <c r="A115" s="61"/>
    </row>
    <row r="116" ht="12.75">
      <c r="A116" s="61"/>
    </row>
    <row r="117" ht="12.75">
      <c r="A117" s="61"/>
    </row>
    <row r="118" ht="12.75">
      <c r="A118" s="61"/>
    </row>
    <row r="119" ht="12.75">
      <c r="A119" s="61"/>
    </row>
    <row r="120" ht="12.75">
      <c r="A120" s="61"/>
    </row>
    <row r="121" ht="12.75">
      <c r="A121" s="61"/>
    </row>
    <row r="122" ht="12.75">
      <c r="A122" s="61"/>
    </row>
    <row r="123" ht="12.75">
      <c r="A123" s="61"/>
    </row>
    <row r="124" ht="12.75">
      <c r="A124" s="61"/>
    </row>
    <row r="125" ht="12.75">
      <c r="A125" s="61"/>
    </row>
    <row r="126" ht="12.75">
      <c r="A126" s="61"/>
    </row>
    <row r="127" ht="12.75">
      <c r="A127" s="61"/>
    </row>
    <row r="128" ht="12.75">
      <c r="A128" s="61"/>
    </row>
    <row r="129" ht="12.75">
      <c r="A129" s="61"/>
    </row>
    <row r="130" ht="12.75">
      <c r="A130" s="61"/>
    </row>
    <row r="131" ht="12.75">
      <c r="A131" s="61"/>
    </row>
    <row r="132" ht="12.75">
      <c r="A132" s="61"/>
    </row>
    <row r="133" ht="12.75">
      <c r="A133" s="61"/>
    </row>
    <row r="134" ht="12.75">
      <c r="A134" s="61"/>
    </row>
    <row r="135" ht="12.75">
      <c r="A135" s="61"/>
    </row>
    <row r="136" ht="12.75">
      <c r="A136" s="61"/>
    </row>
    <row r="137" ht="12.75">
      <c r="A137" s="61"/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  <row r="150" ht="12.75">
      <c r="A150" s="61"/>
    </row>
    <row r="151" ht="12.75">
      <c r="A151" s="61"/>
    </row>
    <row r="152" ht="12.75">
      <c r="A152" s="61"/>
    </row>
    <row r="153" ht="12.75">
      <c r="A153" s="61"/>
    </row>
    <row r="154" ht="12.75">
      <c r="A154" s="61"/>
    </row>
    <row r="155" ht="12.75">
      <c r="A155" s="61"/>
    </row>
    <row r="156" ht="12.75">
      <c r="A156" s="61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  <row r="161" ht="12.75">
      <c r="A161" s="61"/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61"/>
    </row>
    <row r="167" ht="12.75">
      <c r="A167" s="61"/>
    </row>
    <row r="168" ht="12.75">
      <c r="A168" s="61"/>
    </row>
    <row r="169" ht="12.75">
      <c r="A169" s="61"/>
    </row>
    <row r="170" ht="12.75">
      <c r="A170" s="61"/>
    </row>
    <row r="171" ht="12.75">
      <c r="A171" s="61"/>
    </row>
    <row r="172" ht="12.75">
      <c r="A172" s="61"/>
    </row>
    <row r="173" ht="12.75">
      <c r="A173" s="61"/>
    </row>
    <row r="174" ht="12.75">
      <c r="A174" s="61"/>
    </row>
    <row r="175" ht="12.75">
      <c r="A175" s="61"/>
    </row>
    <row r="176" ht="12.75">
      <c r="A176" s="61"/>
    </row>
    <row r="177" ht="12.75">
      <c r="A177" s="61"/>
    </row>
    <row r="178" ht="12.75">
      <c r="A178" s="61"/>
    </row>
    <row r="179" ht="12.75">
      <c r="A179" s="61"/>
    </row>
    <row r="180" ht="12.75">
      <c r="A180" s="61"/>
    </row>
    <row r="181" ht="12.75">
      <c r="A181" s="61"/>
    </row>
    <row r="182" ht="12.75">
      <c r="A182" s="61"/>
    </row>
    <row r="183" ht="12.75">
      <c r="A183" s="61"/>
    </row>
    <row r="184" ht="12.75">
      <c r="A184" s="61"/>
    </row>
    <row r="185" ht="12.75">
      <c r="A185" s="61"/>
    </row>
    <row r="186" ht="12.75">
      <c r="A186" s="61"/>
    </row>
    <row r="187" ht="12.75">
      <c r="A187" s="61"/>
    </row>
    <row r="188" ht="12.75">
      <c r="A188" s="61"/>
    </row>
    <row r="189" ht="12.75">
      <c r="A189" s="61"/>
    </row>
    <row r="190" ht="12.75">
      <c r="A190" s="61"/>
    </row>
    <row r="191" ht="12.75">
      <c r="A191" s="61"/>
    </row>
    <row r="192" ht="12.75">
      <c r="A192" s="61"/>
    </row>
    <row r="193" ht="12.75">
      <c r="A193" s="61"/>
    </row>
    <row r="194" ht="12.75">
      <c r="A194" s="61"/>
    </row>
    <row r="195" ht="12.75">
      <c r="A195" s="61"/>
    </row>
    <row r="196" ht="12.75">
      <c r="A196" s="61"/>
    </row>
    <row r="197" ht="12.75">
      <c r="A197" s="61"/>
    </row>
    <row r="198" ht="12.75">
      <c r="A198" s="61"/>
    </row>
    <row r="199" ht="12.75">
      <c r="A199" s="61"/>
    </row>
    <row r="200" ht="12.75">
      <c r="A200" s="61"/>
    </row>
    <row r="201" ht="12.75">
      <c r="A201" s="61"/>
    </row>
    <row r="202" ht="12.75">
      <c r="A202" s="61"/>
    </row>
    <row r="203" ht="12.75">
      <c r="A203" s="61"/>
    </row>
    <row r="204" ht="12.75">
      <c r="A204" s="61"/>
    </row>
    <row r="205" ht="12.75">
      <c r="A205" s="61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1"/>
    </row>
    <row r="213" ht="12.75">
      <c r="A213" s="61"/>
    </row>
    <row r="214" ht="12.75">
      <c r="A214" s="61"/>
    </row>
    <row r="215" ht="12.75">
      <c r="A215" s="61"/>
    </row>
    <row r="216" ht="12.75">
      <c r="A216" s="61"/>
    </row>
    <row r="217" ht="12.75">
      <c r="A217" s="61"/>
    </row>
    <row r="218" ht="12.75">
      <c r="A218" s="61"/>
    </row>
    <row r="219" ht="12.75">
      <c r="A219" s="61"/>
    </row>
    <row r="220" ht="12.75">
      <c r="A220" s="61"/>
    </row>
    <row r="221" ht="12.75">
      <c r="A221" s="61"/>
    </row>
    <row r="222" ht="12.75">
      <c r="A222" s="61"/>
    </row>
    <row r="223" ht="12.75">
      <c r="A223" s="61"/>
    </row>
    <row r="224" ht="12.75">
      <c r="A224" s="61"/>
    </row>
    <row r="225" ht="12.75">
      <c r="A225" s="61"/>
    </row>
    <row r="226" ht="12.75">
      <c r="A226" s="61"/>
    </row>
    <row r="227" ht="12.75">
      <c r="A227" s="61"/>
    </row>
    <row r="228" ht="12.75">
      <c r="A228" s="61"/>
    </row>
    <row r="229" ht="12.75">
      <c r="A229" s="61"/>
    </row>
    <row r="230" ht="12.75">
      <c r="A230" s="61"/>
    </row>
    <row r="231" ht="12.75">
      <c r="A231" s="61"/>
    </row>
    <row r="232" ht="12.75">
      <c r="A232" s="61"/>
    </row>
    <row r="233" ht="12.75">
      <c r="A233" s="61"/>
    </row>
    <row r="234" ht="12.75">
      <c r="A234" s="61"/>
    </row>
    <row r="235" ht="12.75">
      <c r="A235" s="61"/>
    </row>
    <row r="236" ht="12.75">
      <c r="A236" s="61"/>
    </row>
    <row r="237" ht="12.75">
      <c r="A237" s="61"/>
    </row>
    <row r="238" ht="12.75">
      <c r="A238" s="61"/>
    </row>
    <row r="239" ht="12.75">
      <c r="A239" s="61"/>
    </row>
    <row r="240" ht="12.75">
      <c r="A240" s="61"/>
    </row>
    <row r="241" ht="12.75">
      <c r="A241" s="61"/>
    </row>
    <row r="242" ht="12.75">
      <c r="A242" s="61"/>
    </row>
    <row r="243" ht="12.75">
      <c r="A243" s="61"/>
    </row>
    <row r="244" ht="12.75">
      <c r="A244" s="61"/>
    </row>
    <row r="245" ht="12.75">
      <c r="A245" s="61"/>
    </row>
    <row r="246" ht="12.75">
      <c r="A246" s="61"/>
    </row>
    <row r="247" ht="12.75">
      <c r="A247" s="61"/>
    </row>
    <row r="248" ht="12.75">
      <c r="A248" s="61"/>
    </row>
    <row r="249" ht="12.75">
      <c r="A249" s="61"/>
    </row>
    <row r="250" ht="12.75">
      <c r="A250" s="61"/>
    </row>
    <row r="251" ht="12.75">
      <c r="A251" s="61"/>
    </row>
    <row r="252" ht="12.75">
      <c r="A252" s="61"/>
    </row>
    <row r="253" ht="12.75">
      <c r="A253" s="61"/>
    </row>
    <row r="254" ht="12.75">
      <c r="A254" s="61"/>
    </row>
    <row r="255" ht="12.75">
      <c r="A255" s="61"/>
    </row>
    <row r="256" ht="12.75">
      <c r="A256" s="61"/>
    </row>
    <row r="257" ht="12.75">
      <c r="A257" s="61"/>
    </row>
    <row r="258" ht="12.75">
      <c r="A258" s="61"/>
    </row>
    <row r="259" ht="12.75">
      <c r="A259" s="61"/>
    </row>
    <row r="260" ht="12.75">
      <c r="A260" s="61"/>
    </row>
    <row r="261" ht="12.75">
      <c r="A261" s="61"/>
    </row>
    <row r="262" ht="12.75">
      <c r="A262" s="61"/>
    </row>
    <row r="263" ht="12.75">
      <c r="A263" s="61"/>
    </row>
    <row r="264" ht="12.75">
      <c r="A264" s="61"/>
    </row>
    <row r="265" ht="12.75">
      <c r="A265" s="61"/>
    </row>
    <row r="266" ht="12.75">
      <c r="A266" s="61"/>
    </row>
    <row r="267" ht="12.75">
      <c r="A267" s="61"/>
    </row>
    <row r="268" ht="12.75">
      <c r="A268" s="61"/>
    </row>
    <row r="269" ht="12.75">
      <c r="A269" s="61"/>
    </row>
    <row r="270" ht="12.75">
      <c r="A270" s="61"/>
    </row>
    <row r="271" ht="12.75">
      <c r="A271" s="61"/>
    </row>
    <row r="272" ht="12.75">
      <c r="A272" s="61"/>
    </row>
    <row r="273" ht="12.75">
      <c r="A273" s="61"/>
    </row>
    <row r="274" ht="12.75">
      <c r="A274" s="61"/>
    </row>
    <row r="275" ht="12.75">
      <c r="A275" s="61"/>
    </row>
    <row r="276" ht="12.75">
      <c r="A276" s="61"/>
    </row>
    <row r="277" ht="12.75">
      <c r="A277" s="61"/>
    </row>
    <row r="278" ht="12.75">
      <c r="A278" s="61"/>
    </row>
    <row r="279" ht="12.75">
      <c r="A279" s="61"/>
    </row>
    <row r="280" ht="12.75">
      <c r="A280" s="61"/>
    </row>
    <row r="281" ht="12.75">
      <c r="A281" s="61"/>
    </row>
    <row r="282" ht="12.75">
      <c r="A282" s="61"/>
    </row>
    <row r="283" ht="12.75">
      <c r="A283" s="61"/>
    </row>
    <row r="284" ht="12.75">
      <c r="A284" s="61"/>
    </row>
    <row r="285" ht="12.75">
      <c r="A285" s="61"/>
    </row>
    <row r="286" ht="12.75">
      <c r="A286" s="61"/>
    </row>
    <row r="287" ht="12.75">
      <c r="A287" s="61"/>
    </row>
    <row r="288" ht="12.75">
      <c r="A288" s="61"/>
    </row>
    <row r="289" ht="12.75">
      <c r="A289" s="61"/>
    </row>
    <row r="290" ht="12.75">
      <c r="A290" s="61"/>
    </row>
    <row r="291" ht="12.75">
      <c r="A291" s="61"/>
    </row>
    <row r="292" ht="12.75">
      <c r="A292" s="61"/>
    </row>
    <row r="293" ht="12.75">
      <c r="A293" s="61"/>
    </row>
    <row r="294" ht="12.75">
      <c r="A294" s="61"/>
    </row>
    <row r="295" ht="12.75">
      <c r="A295" s="61"/>
    </row>
    <row r="296" ht="12.75">
      <c r="A296" s="61"/>
    </row>
    <row r="297" ht="12.75">
      <c r="A297" s="61"/>
    </row>
    <row r="298" ht="12.75">
      <c r="A298" s="61"/>
    </row>
    <row r="299" ht="12.75">
      <c r="A299" s="61"/>
    </row>
    <row r="300" ht="12.75">
      <c r="A300" s="61"/>
    </row>
    <row r="301" ht="12.75">
      <c r="A301" s="61"/>
    </row>
    <row r="302" ht="12.75">
      <c r="A302" s="61"/>
    </row>
    <row r="303" ht="12.75">
      <c r="A303" s="61"/>
    </row>
    <row r="304" ht="12.75">
      <c r="A304" s="61"/>
    </row>
    <row r="305" ht="12.75">
      <c r="A305" s="61"/>
    </row>
    <row r="306" ht="12.75">
      <c r="A306" s="61"/>
    </row>
    <row r="307" ht="12.75">
      <c r="A307" s="61"/>
    </row>
    <row r="308" ht="12.75">
      <c r="A308" s="61"/>
    </row>
    <row r="309" ht="12.75">
      <c r="A309" s="61"/>
    </row>
    <row r="310" ht="12.75">
      <c r="A310" s="61"/>
    </row>
    <row r="311" ht="12.75">
      <c r="A311" s="61"/>
    </row>
    <row r="312" ht="12.75">
      <c r="A312" s="61"/>
    </row>
    <row r="313" ht="12.75">
      <c r="A313" s="61"/>
    </row>
    <row r="314" ht="12.75">
      <c r="A314" s="61"/>
    </row>
    <row r="315" ht="12.75">
      <c r="A315" s="61"/>
    </row>
    <row r="316" ht="12.75">
      <c r="A316" s="61"/>
    </row>
    <row r="317" ht="12.75">
      <c r="A317" s="61"/>
    </row>
    <row r="318" ht="12.75">
      <c r="A318" s="61"/>
    </row>
    <row r="319" ht="12.75">
      <c r="A319" s="61"/>
    </row>
    <row r="320" ht="12.75">
      <c r="A320" s="61"/>
    </row>
    <row r="321" ht="12.75">
      <c r="A321" s="61"/>
    </row>
    <row r="322" ht="12.75">
      <c r="A322" s="61"/>
    </row>
    <row r="323" ht="12.75">
      <c r="A323" s="61"/>
    </row>
    <row r="324" ht="12.75">
      <c r="A324" s="61"/>
    </row>
    <row r="325" ht="12.75">
      <c r="A325" s="61"/>
    </row>
    <row r="326" ht="12.75">
      <c r="A326" s="61"/>
    </row>
    <row r="327" ht="12.75">
      <c r="A327" s="61"/>
    </row>
    <row r="328" ht="12.75">
      <c r="A328" s="61"/>
    </row>
    <row r="329" ht="12.75">
      <c r="A329" s="61"/>
    </row>
    <row r="330" ht="12.75">
      <c r="A330" s="61"/>
    </row>
    <row r="331" ht="12.75">
      <c r="A331" s="61"/>
    </row>
    <row r="332" ht="12.75">
      <c r="A332" s="61"/>
    </row>
    <row r="333" ht="12.75">
      <c r="A333" s="61"/>
    </row>
    <row r="334" ht="12.75">
      <c r="A334" s="61"/>
    </row>
    <row r="335" ht="12.75">
      <c r="A335" s="61"/>
    </row>
    <row r="336" ht="12.75">
      <c r="A336" s="61"/>
    </row>
    <row r="337" ht="12.75">
      <c r="A337" s="61"/>
    </row>
    <row r="338" ht="12.75">
      <c r="A338" s="61"/>
    </row>
    <row r="339" ht="12.75">
      <c r="A339" s="61"/>
    </row>
    <row r="340" ht="12.75">
      <c r="A340" s="61"/>
    </row>
    <row r="341" ht="12.75">
      <c r="A341" s="61"/>
    </row>
    <row r="342" ht="12.75">
      <c r="A342" s="61"/>
    </row>
    <row r="343" ht="12.75">
      <c r="A343" s="61"/>
    </row>
    <row r="344" ht="12.75">
      <c r="A344" s="61"/>
    </row>
    <row r="345" ht="12.75">
      <c r="A345" s="61"/>
    </row>
    <row r="346" ht="12.75">
      <c r="A346" s="61"/>
    </row>
    <row r="347" ht="12.75">
      <c r="A347" s="61"/>
    </row>
    <row r="348" ht="12.75">
      <c r="A348" s="61"/>
    </row>
    <row r="349" ht="12.75">
      <c r="A349" s="61"/>
    </row>
    <row r="350" ht="12.75">
      <c r="A350" s="61"/>
    </row>
    <row r="351" ht="12.75">
      <c r="A351" s="61"/>
    </row>
    <row r="352" ht="12.75">
      <c r="A352" s="61"/>
    </row>
    <row r="353" ht="12.75">
      <c r="A353" s="61"/>
    </row>
    <row r="354" ht="12.75">
      <c r="A354" s="61"/>
    </row>
    <row r="355" ht="12.75">
      <c r="A355" s="61"/>
    </row>
    <row r="356" ht="12.75">
      <c r="A356" s="61"/>
    </row>
    <row r="357" ht="12.75">
      <c r="A357" s="61"/>
    </row>
    <row r="358" ht="12.75">
      <c r="A358" s="61"/>
    </row>
    <row r="359" ht="12.75">
      <c r="A359" s="61"/>
    </row>
    <row r="360" ht="12.75">
      <c r="A360" s="61"/>
    </row>
    <row r="361" ht="12.75">
      <c r="A361" s="61"/>
    </row>
    <row r="362" ht="12.75">
      <c r="A362" s="61"/>
    </row>
    <row r="363" ht="12.75">
      <c r="A363" s="61"/>
    </row>
    <row r="364" ht="12.75">
      <c r="A364" s="61"/>
    </row>
    <row r="365" ht="12.75">
      <c r="A365" s="61"/>
    </row>
    <row r="366" ht="12.75">
      <c r="A366" s="61"/>
    </row>
    <row r="367" ht="12.75">
      <c r="A367" s="61"/>
    </row>
    <row r="368" ht="12.75">
      <c r="A368" s="61"/>
    </row>
    <row r="369" ht="12.75">
      <c r="A369" s="61"/>
    </row>
    <row r="370" ht="12.75">
      <c r="A370" s="61"/>
    </row>
    <row r="371" ht="12.75">
      <c r="A371" s="61"/>
    </row>
    <row r="372" ht="12.75">
      <c r="A372" s="61"/>
    </row>
    <row r="373" ht="12.75">
      <c r="A373" s="61"/>
    </row>
    <row r="374" ht="12.75">
      <c r="A374" s="61"/>
    </row>
    <row r="375" ht="12.75">
      <c r="A375" s="61"/>
    </row>
    <row r="376" ht="12.75">
      <c r="A376" s="61"/>
    </row>
  </sheetData>
  <printOptions/>
  <pageMargins left="0.75" right="0.75" top="0.26" bottom="0.37" header="0.36" footer="0.3"/>
  <pageSetup horizontalDpi="600" verticalDpi="600" orientation="landscape" paperSize="9" scale="85" r:id="rId2"/>
  <headerFooter alignWithMargins="0">
    <oddHeader>&amp;R&amp;D&amp;T&amp;F&amp;A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Z0103</cp:lastModifiedBy>
  <cp:lastPrinted>2002-12-18T08:31:32Z</cp:lastPrinted>
  <dcterms:created xsi:type="dcterms:W3CDTF">2000-08-16T06:25:24Z</dcterms:created>
  <dcterms:modified xsi:type="dcterms:W3CDTF">2002-12-17T03:25:37Z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